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ml.chartshapes+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a_delovni_zvezek"/>
  <mc:AlternateContent xmlns:mc="http://schemas.openxmlformats.org/markup-compatibility/2006">
    <mc:Choice Requires="x15">
      <x15ac:absPath xmlns:x15ac="http://schemas.microsoft.com/office/spreadsheetml/2010/11/ac" url="F:\Pub\Mesecna_informacija\2026\2026_05\"/>
    </mc:Choice>
  </mc:AlternateContent>
  <xr:revisionPtr revIDLastSave="0" documentId="13_ncr:1_{3E0527CC-D759-429E-B6F2-5AA5B8114BE7}" xr6:coauthVersionLast="47" xr6:coauthVersionMax="47" xr10:uidLastSave="{00000000-0000-0000-0000-000000000000}"/>
  <bookViews>
    <workbookView xWindow="-120" yWindow="-120" windowWidth="29040" windowHeight="17640" tabRatio="639" activeTab="12" xr2:uid="{00000000-000D-0000-FFFF-FFFF00000000}"/>
  </bookViews>
  <sheets>
    <sheet name="Kazalo" sheetId="45" r:id="rId1"/>
    <sheet name="1" sheetId="46" r:id="rId2"/>
    <sheet name="2" sheetId="47" r:id="rId3"/>
    <sheet name="3" sheetId="33" r:id="rId4"/>
    <sheet name="4" sheetId="48" r:id="rId5"/>
    <sheet name="5" sheetId="65" r:id="rId6"/>
    <sheet name="6" sheetId="49" r:id="rId7"/>
    <sheet name="7" sheetId="50" r:id="rId8"/>
    <sheet name="8" sheetId="40" r:id="rId9"/>
    <sheet name="9" sheetId="41" r:id="rId10"/>
    <sheet name="10" sheetId="53" r:id="rId11"/>
    <sheet name="11" sheetId="51" r:id="rId12"/>
    <sheet name="12" sheetId="52" r:id="rId13"/>
    <sheet name="13" sheetId="56" r:id="rId14"/>
    <sheet name="14" sheetId="57" r:id="rId15"/>
    <sheet name="15" sheetId="58" r:id="rId16"/>
    <sheet name="16" sheetId="66" r:id="rId17"/>
    <sheet name="17" sheetId="67" r:id="rId18"/>
    <sheet name="18" sheetId="61" r:id="rId19"/>
    <sheet name="19" sheetId="62" r:id="rId20"/>
    <sheet name="20" sheetId="64" r:id="rId21"/>
    <sheet name="21" sheetId="55" r:id="rId22"/>
  </sheets>
  <externalReferences>
    <externalReference r:id="rId23"/>
    <externalReference r:id="rId24"/>
  </externalReferences>
  <definedNames>
    <definedName name="_xlnm.Print_Area" localSheetId="1">'1'!$A$4:$E$26</definedName>
    <definedName name="_xlnm.Print_Area" localSheetId="3">'3'!$A$4:$Y$65</definedName>
    <definedName name="_xlnm.Print_Area" localSheetId="0">Kazalo!$A$1:$K$40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61" l="1"/>
  <c r="M14" i="61"/>
  <c r="L46" i="64" l="1"/>
  <c r="K46" i="64"/>
  <c r="J46" i="64"/>
  <c r="I46" i="64"/>
  <c r="H46" i="64"/>
  <c r="G46" i="64"/>
  <c r="F46" i="64"/>
  <c r="E32" i="41"/>
  <c r="E31" i="41"/>
  <c r="E36" i="40"/>
  <c r="E4" i="40" s="1"/>
  <c r="D4" i="40"/>
  <c r="D19" i="40" s="1" a="1"/>
  <c r="D19" i="40" s="1"/>
  <c r="F56" i="33"/>
  <c r="F55" i="33"/>
  <c r="F54" i="33"/>
  <c r="F53" i="33"/>
  <c r="F52" i="33"/>
  <c r="F51" i="33"/>
  <c r="F49" i="33"/>
  <c r="F48" i="33"/>
  <c r="F47" i="33"/>
  <c r="F46" i="33"/>
  <c r="F45" i="33"/>
  <c r="F44" i="33"/>
  <c r="F43" i="33"/>
  <c r="F42" i="33"/>
  <c r="F41" i="33"/>
  <c r="F40" i="33"/>
  <c r="F39" i="33"/>
  <c r="F38" i="33"/>
  <c r="F37" i="33"/>
  <c r="F36" i="33"/>
  <c r="F35" i="33"/>
  <c r="F34" i="33"/>
  <c r="F33" i="33"/>
  <c r="F32" i="33"/>
  <c r="F31" i="33"/>
  <c r="F29" i="33"/>
  <c r="F28" i="33"/>
  <c r="F27" i="33"/>
  <c r="F26" i="33"/>
  <c r="F25" i="33"/>
  <c r="F24" i="33"/>
  <c r="F22" i="33"/>
  <c r="F21" i="33"/>
  <c r="F20" i="33"/>
  <c r="F19" i="33"/>
  <c r="F16" i="33"/>
  <c r="F15" i="33"/>
  <c r="F14" i="33"/>
  <c r="F13" i="33"/>
  <c r="F12" i="33"/>
  <c r="F11" i="33"/>
  <c r="F10" i="33"/>
  <c r="F9" i="33"/>
  <c r="F8" i="33"/>
  <c r="F7" i="33"/>
  <c r="A4" i="33"/>
  <c r="B1" i="45"/>
  <c r="D11" i="40" l="1" a="1"/>
  <c r="D11" i="40" s="1"/>
  <c r="D6" i="40"/>
  <c r="D13" i="40" a="1"/>
  <c r="D13" i="40" s="1"/>
  <c r="D7" i="40"/>
  <c r="D8" i="40" a="1"/>
  <c r="D8" i="40" s="1"/>
  <c r="D15" i="40" a="1"/>
  <c r="D15" i="40" s="1"/>
  <c r="D16" i="40" a="1"/>
  <c r="D16" i="40" s="1"/>
  <c r="D10" i="40" a="1"/>
  <c r="D10" i="40" s="1"/>
  <c r="D9" i="40" s="1"/>
  <c r="D17" i="40" a="1"/>
  <c r="D17" i="40" s="1"/>
  <c r="D18" i="40" a="1"/>
  <c r="D18" i="40" s="1"/>
  <c r="D12" i="40" a="1"/>
  <c r="D12" i="40" s="1"/>
  <c r="D14" i="40" s="1"/>
  <c r="D5" i="40" a="1"/>
  <c r="D5" i="40" s="1"/>
  <c r="D21" i="40" l="1"/>
</calcChain>
</file>

<file path=xl/sharedStrings.xml><?xml version="1.0" encoding="utf-8"?>
<sst xmlns="http://schemas.openxmlformats.org/spreadsheetml/2006/main" count="1092" uniqueCount="411">
  <si>
    <t>Aktiva</t>
  </si>
  <si>
    <t>Pasiva</t>
  </si>
  <si>
    <t>Stanje</t>
  </si>
  <si>
    <t>medletno</t>
  </si>
  <si>
    <t>Struktura</t>
  </si>
  <si>
    <t>v %</t>
  </si>
  <si>
    <t>Skupaj</t>
  </si>
  <si>
    <t xml:space="preserve">Rezervacije </t>
  </si>
  <si>
    <t>Kapital</t>
  </si>
  <si>
    <t>Stanja v mio EUR; rasti v %</t>
  </si>
  <si>
    <t>v mio EUR</t>
  </si>
  <si>
    <t>PORFI</t>
  </si>
  <si>
    <t>MAREC 2012</t>
  </si>
  <si>
    <t>b) Obveznosti do bank</t>
  </si>
  <si>
    <t>c) Obveznosti do neban. sekt. (vloge NS)</t>
  </si>
  <si>
    <t>Krediti bankam po odpl. vrednosti (vklj. s CB)</t>
  </si>
  <si>
    <t xml:space="preserve">e) Dolžniški VP po odplačni vrednosti </t>
  </si>
  <si>
    <t>a) Fin. obveznosti do CB (Evrosistema)</t>
  </si>
  <si>
    <t>Ostala pasiva</t>
  </si>
  <si>
    <t>Krediti nebančnemu sektorju*</t>
  </si>
  <si>
    <t>Ostala aktiva</t>
  </si>
  <si>
    <t>Vrednostni papirji (VP)/finančna sredstva (FS)**</t>
  </si>
  <si>
    <t>a) FS v posesti za trgovanje</t>
  </si>
  <si>
    <t>d) FS merjena po PV prek DVD</t>
  </si>
  <si>
    <t>Rast v %</t>
  </si>
  <si>
    <t>v 2020</t>
  </si>
  <si>
    <t xml:space="preserve">  domačim bankam</t>
  </si>
  <si>
    <t xml:space="preserve">  tujim bankam</t>
  </si>
  <si>
    <t xml:space="preserve">  dolgoročni krediti bankam</t>
  </si>
  <si>
    <t xml:space="preserve">  kratkoročni krediti bankam</t>
  </si>
  <si>
    <t xml:space="preserve">  od tega nefinančnim družbam</t>
  </si>
  <si>
    <t xml:space="preserve">    gospodinjstvom</t>
  </si>
  <si>
    <t xml:space="preserve">      od tega stanovanjski</t>
  </si>
  <si>
    <t xml:space="preserve">  od tega dolžniški VP</t>
  </si>
  <si>
    <t xml:space="preserve">    ...dolžniški VP države</t>
  </si>
  <si>
    <t xml:space="preserve">c) FS, določena za merjenje po PV prek PI </t>
  </si>
  <si>
    <t xml:space="preserve">  od tega dolžniškiVP</t>
  </si>
  <si>
    <t xml:space="preserve">    …dolžniški VP države</t>
  </si>
  <si>
    <t xml:space="preserve">  od tega dolžniški VP države</t>
  </si>
  <si>
    <t xml:space="preserve">  od tega do domačih bank</t>
  </si>
  <si>
    <t xml:space="preserve">  od tega do tujih bank</t>
  </si>
  <si>
    <t xml:space="preserve">  od tega do nefinančnih družb (podjetij)</t>
  </si>
  <si>
    <t xml:space="preserve">    gospodinjstev</t>
  </si>
  <si>
    <t xml:space="preserve">    države</t>
  </si>
  <si>
    <t xml:space="preserve">    drugih finančnih organizacij</t>
  </si>
  <si>
    <t xml:space="preserve">    tujcev</t>
  </si>
  <si>
    <t>d) Dolžniški vrednostni papirji</t>
  </si>
  <si>
    <t xml:space="preserve">b) FS, obvezno merjena po PV 
prek PI, ki niso v pos. za trgovanje </t>
  </si>
  <si>
    <t>Strukt.</t>
  </si>
  <si>
    <t>Denar v blagajni, stanje na rač. pri CB in vpogl. vl. pri bankah</t>
  </si>
  <si>
    <t>Druga finan. sr. iz skupine kred. in terj. (po odpl. vredn.)</t>
  </si>
  <si>
    <t xml:space="preserve">Naložbe v kap. odvianih družb, obvl. družb in pridruž. družb </t>
  </si>
  <si>
    <t>Bilančna vsota</t>
  </si>
  <si>
    <t>(%)</t>
  </si>
  <si>
    <t>Medl. rast.</t>
  </si>
  <si>
    <t xml:space="preserve">v mio EUR; rasti v % </t>
  </si>
  <si>
    <t>Prihodki od obresti</t>
  </si>
  <si>
    <t>Odhodki od obresti</t>
  </si>
  <si>
    <t xml:space="preserve">Čiste obresti </t>
  </si>
  <si>
    <t xml:space="preserve">Neobrestni prihodki </t>
  </si>
  <si>
    <t xml:space="preserve"> od tega neto opravnine</t>
  </si>
  <si>
    <t xml:space="preserve"> od tega čisti dobički/izgube iz  FS in obvez. namenjenih trgovanju</t>
  </si>
  <si>
    <t>Bruto dohodek</t>
  </si>
  <si>
    <t xml:space="preserve">Operativni stroški </t>
  </si>
  <si>
    <t>Neto dohodek</t>
  </si>
  <si>
    <t xml:space="preserve">Neto oslabitve in rezervacije </t>
  </si>
  <si>
    <t>Dobiček pred obdavčitvijo</t>
  </si>
  <si>
    <t>Davki</t>
  </si>
  <si>
    <t xml:space="preserve"> 2</t>
  </si>
  <si>
    <t xml:space="preserve"> 3</t>
  </si>
  <si>
    <t xml:space="preserve"> 4</t>
  </si>
  <si>
    <t xml:space="preserve"> 5</t>
  </si>
  <si>
    <t xml:space="preserve"> 6</t>
  </si>
  <si>
    <t xml:space="preserve"> 7</t>
  </si>
  <si>
    <t xml:space="preserve"> 8</t>
  </si>
  <si>
    <t xml:space="preserve"> 9</t>
  </si>
  <si>
    <t xml:space="preserve">   </t>
  </si>
  <si>
    <t xml:space="preserve"> 12</t>
  </si>
  <si>
    <t xml:space="preserve">    </t>
  </si>
  <si>
    <t xml:space="preserve">     </t>
  </si>
  <si>
    <t xml:space="preserve">      </t>
  </si>
  <si>
    <t xml:space="preserve">       </t>
  </si>
  <si>
    <t xml:space="preserve">        </t>
  </si>
  <si>
    <t xml:space="preserve">  </t>
  </si>
  <si>
    <t xml:space="preserve">          </t>
  </si>
  <si>
    <t>Stolpec1</t>
  </si>
  <si>
    <t>2023</t>
  </si>
  <si>
    <t xml:space="preserve">             </t>
  </si>
  <si>
    <t>(za zadnjih 12 mesecev)</t>
  </si>
  <si>
    <t xml:space="preserve"> Marža finančnega posredništva*</t>
  </si>
  <si>
    <t xml:space="preserve"> Donosnost aktive pred obd. (ROA)</t>
  </si>
  <si>
    <t xml:space="preserve"> Donosnost kapitala pred obd. (ROE)</t>
  </si>
  <si>
    <t xml:space="preserve"> Neto neobrestni prih./oper. stroški</t>
  </si>
  <si>
    <t>Stroški poslovanja</t>
  </si>
  <si>
    <t xml:space="preserve"> Stroški dela/povp. aktiva</t>
  </si>
  <si>
    <t xml:space="preserve"> Drugi stroški/povp. aktiva</t>
  </si>
  <si>
    <t>Popravki in prilagoditev vrednosti za kreditne izgube kreditov bančnemu in nebančnemu sektorju, brez namena za trgovanje v bruto aktivi</t>
  </si>
  <si>
    <t>Posojila</t>
  </si>
  <si>
    <t xml:space="preserve">Vloge gospodinjstev </t>
  </si>
  <si>
    <t xml:space="preserve">Obrestna </t>
  </si>
  <si>
    <t>Gospodinjstvom</t>
  </si>
  <si>
    <t>Podjetjem</t>
  </si>
  <si>
    <t>do 1 leta</t>
  </si>
  <si>
    <t>nad 1 letom</t>
  </si>
  <si>
    <t>mera</t>
  </si>
  <si>
    <t>Stanovanjska</t>
  </si>
  <si>
    <t>Potrošniška</t>
  </si>
  <si>
    <t>do 1 mio EUR</t>
  </si>
  <si>
    <t>nad 1 mio EUR</t>
  </si>
  <si>
    <t>SLO</t>
  </si>
  <si>
    <t xml:space="preserve"> Izpostavljenosti</t>
  </si>
  <si>
    <t>Nedonosne izpostavljenosti (NPE)</t>
  </si>
  <si>
    <t>NFD</t>
  </si>
  <si>
    <t>Nefinančne družbe</t>
  </si>
  <si>
    <t>velika</t>
  </si>
  <si>
    <t>DFO</t>
  </si>
  <si>
    <t>Gospodinjstva</t>
  </si>
  <si>
    <t>OBR</t>
  </si>
  <si>
    <t>PREB</t>
  </si>
  <si>
    <t>POTROS</t>
  </si>
  <si>
    <t>STAN</t>
  </si>
  <si>
    <t>OSTALO</t>
  </si>
  <si>
    <t>TUJ</t>
  </si>
  <si>
    <t xml:space="preserve">Tujci </t>
  </si>
  <si>
    <t>DRŽ</t>
  </si>
  <si>
    <t>Država</t>
  </si>
  <si>
    <t>BH</t>
  </si>
  <si>
    <t>Banke in hranilnice</t>
  </si>
  <si>
    <t>CB</t>
  </si>
  <si>
    <t>Centralna banka</t>
  </si>
  <si>
    <t>DRUG</t>
  </si>
  <si>
    <t>Drugo</t>
  </si>
  <si>
    <t>majhna</t>
  </si>
  <si>
    <t>mikro</t>
  </si>
  <si>
    <t>np</t>
  </si>
  <si>
    <t>srednja</t>
  </si>
  <si>
    <t>Izpostavljenosti</t>
  </si>
  <si>
    <t>Delež NPE</t>
  </si>
  <si>
    <t>AB</t>
  </si>
  <si>
    <t>C</t>
  </si>
  <si>
    <t>DE</t>
  </si>
  <si>
    <t>F</t>
  </si>
  <si>
    <t>G</t>
  </si>
  <si>
    <t>H</t>
  </si>
  <si>
    <t>I</t>
  </si>
  <si>
    <t>J</t>
  </si>
  <si>
    <t>K</t>
  </si>
  <si>
    <t>L</t>
  </si>
  <si>
    <t>MN</t>
  </si>
  <si>
    <t>OPQ</t>
  </si>
  <si>
    <t>RST</t>
  </si>
  <si>
    <t>Deleži v %</t>
  </si>
  <si>
    <t>S1</t>
  </si>
  <si>
    <t>S2</t>
  </si>
  <si>
    <t>S3</t>
  </si>
  <si>
    <t>Izpostavljenost v
 skupini 2</t>
  </si>
  <si>
    <t>Skupine kreditnega tveganja</t>
  </si>
  <si>
    <t>NPE</t>
  </si>
  <si>
    <t>Posojila nebančnemu sektorju</t>
  </si>
  <si>
    <t>Posojila nefinančnim družbam</t>
  </si>
  <si>
    <t>Stanovanjska posojila gospodinjstvom</t>
  </si>
  <si>
    <t>Potrošniška posojila gospodinjstvom</t>
  </si>
  <si>
    <t xml:space="preserve">Slika 2: Rast posojil po sektorjih in vrstah posojil </t>
  </si>
  <si>
    <t xml:space="preserve">Slika 1: Rast naložb bank </t>
  </si>
  <si>
    <t>Finančna sredstva/VP</t>
  </si>
  <si>
    <t>Likvidna aktiva (terjatve do CB, VV do bank)</t>
  </si>
  <si>
    <t>Vloge nefinančnih družb</t>
  </si>
  <si>
    <t>Vloge nebančnega sektorja</t>
  </si>
  <si>
    <t>Vloge gospodinjstev</t>
  </si>
  <si>
    <t>Slika 3: NPE, NPL in terjatve v zamudi nad 90 dni, stanja in deleži</t>
  </si>
  <si>
    <t>Slika 5: Rast vlog po sektorjih</t>
  </si>
  <si>
    <t>Slika 4: Delež NPE po skupinah komitentov</t>
  </si>
  <si>
    <t>Bilanca stanja</t>
  </si>
  <si>
    <t xml:space="preserve">Izkaz poslovnega izida </t>
  </si>
  <si>
    <t>Kazalo</t>
  </si>
  <si>
    <t>Slika 6: Donosnost na kapital (ROE), neto obrestna marža ter stroški oslabitev in rezervacij v bilančni vsoti</t>
  </si>
  <si>
    <t>Slika 7: Količnik likvidnostnega kritja (LCR)</t>
  </si>
  <si>
    <t>Slika 8: Količnika kapitalske ustreznosti na konsolidirani osnovi v primerjavi z evrskim območjem</t>
  </si>
  <si>
    <t>Slika 9: Povprečne obrestne mere za nove vloge gospodinjstev</t>
  </si>
  <si>
    <t>Slika 10: Povprečne obrestne mere za nove vloge NFD</t>
  </si>
  <si>
    <t>Obdobje</t>
  </si>
  <si>
    <t>Zamude nad 90 dni (levo)</t>
  </si>
  <si>
    <t>NPE (levo)</t>
  </si>
  <si>
    <t>Delež zamud nad 90 dni (desno)</t>
  </si>
  <si>
    <t>Delež NPE (desno)</t>
  </si>
  <si>
    <t xml:space="preserve"> ROE (levo)</t>
  </si>
  <si>
    <t>Neto oslab. in rez. v bilančni vsoti (desno)</t>
  </si>
  <si>
    <t>Neto obrestna marža (desno)</t>
  </si>
  <si>
    <t>Likvidnostni blažilnik</t>
  </si>
  <si>
    <t>Neto likvidnostni odliv</t>
  </si>
  <si>
    <t>Količnik likvidnostnega kritja – LCR (desno)</t>
  </si>
  <si>
    <t>Nekateri kazalci poslovanja</t>
  </si>
  <si>
    <t>NPE po skupinah komitentov</t>
  </si>
  <si>
    <t>Glavne značilnosti in izkazov poslovanja bank</t>
  </si>
  <si>
    <t>Ključna gibanja v bančnem sistemu</t>
  </si>
  <si>
    <t>Grafični prikazi</t>
  </si>
  <si>
    <t>Obrestne mere bank</t>
  </si>
  <si>
    <t xml:space="preserve">Opomba: Kategorija "Finančna sredstva /VP"  vključuje tudi dolžniške vrednostne papirje iz skupine kreditov in terjatev.
*VV – vloge na vpogled
</t>
  </si>
  <si>
    <t>Opomba: Vodoravna črta označuje minimalno zahtevano raven LCR (100 %) v skladu z regulativo CRR.</t>
  </si>
  <si>
    <t>Opomba: Pike predstavljajo dejanski zadnji podatek.</t>
  </si>
  <si>
    <t>Kakovost kreditnega portfelja bank</t>
  </si>
  <si>
    <t>Nekateri kazalniki poslovanja</t>
  </si>
  <si>
    <t>Primerjava slovenskih obrestnih mer z obrestnimi merami v evrskem območju za nove posle, sklenjene s fiksno obrestno mero</t>
  </si>
  <si>
    <t>Nedonosne izpostavljenosti po skupinah komitentov</t>
  </si>
  <si>
    <t>Nedonosne izpostavljenosti do nefinančnih družb po dejavnosti</t>
  </si>
  <si>
    <t>Izpostavljenosti po skupinah kreditnega tveganja po skupinah komitentov</t>
  </si>
  <si>
    <t>Izpostavljenosti po skupinah kreditnega tveganja po dejavnosti nefinančnih družb</t>
  </si>
  <si>
    <t>Pokritost NPE in skupin kreditnega tveganja z oslabitvami in rezervacijami, po skupinah komitentov</t>
  </si>
  <si>
    <t>Slika 6: Donosnost na kapital (ROE), neto obrestna marža ter stroški oslabitev in rezervacij v bilančni vsoti (letni podatki)</t>
  </si>
  <si>
    <t>08</t>
  </si>
  <si>
    <t>09</t>
  </si>
  <si>
    <t>10</t>
  </si>
  <si>
    <t>11</t>
  </si>
  <si>
    <t>12</t>
  </si>
  <si>
    <t>13</t>
  </si>
  <si>
    <t>14</t>
  </si>
  <si>
    <t>15</t>
  </si>
  <si>
    <t>16</t>
  </si>
  <si>
    <t>17</t>
  </si>
  <si>
    <t>18</t>
  </si>
  <si>
    <t>19</t>
  </si>
  <si>
    <t xml:space="preserve">20
</t>
  </si>
  <si>
    <t>Skupna KU – SI</t>
  </si>
  <si>
    <t>Količnik CET1 – SI</t>
  </si>
  <si>
    <t xml:space="preserve">Slovenija – na vpogled </t>
  </si>
  <si>
    <t>Evrsko območje – kratkoročne</t>
  </si>
  <si>
    <t>Evrsko območje – dolgoročne</t>
  </si>
  <si>
    <t>Slovenija – kratkoročne</t>
  </si>
  <si>
    <t>Slovenija – dolgoročne</t>
  </si>
  <si>
    <t>Slika 8: Količnika kapitalske ustreznosti na konsolidirani osnovi v primerjavi z evrskim območjem (četrtletni podatki)</t>
  </si>
  <si>
    <t xml:space="preserve">Evrsko območje – na vpogled </t>
  </si>
  <si>
    <t>Serije grafov</t>
  </si>
  <si>
    <t>Vir: Banka Slovenije.</t>
  </si>
  <si>
    <t>Bruto dohodek/povp. akt.*</t>
  </si>
  <si>
    <t>Banke in hr</t>
  </si>
  <si>
    <t>Ostalo</t>
  </si>
  <si>
    <t>Obrtniki</t>
  </si>
  <si>
    <t>Prebivalstvo</t>
  </si>
  <si>
    <t>Tujci</t>
  </si>
  <si>
    <t>Skupaj NPE</t>
  </si>
  <si>
    <t>Skupaj NPL</t>
  </si>
  <si>
    <t>Delež NPL (desno)</t>
  </si>
  <si>
    <t>Mesečna informacija</t>
  </si>
  <si>
    <t>Legenda kratic</t>
  </si>
  <si>
    <t>Evropska monetarna unija, evrsko območje</t>
  </si>
  <si>
    <t>Nedonosne izpostavljenosti (non-performing exposures)</t>
  </si>
  <si>
    <t>S1, S2, S3</t>
  </si>
  <si>
    <t>Skupina kreditnega tveganja (1, 2, 3)</t>
  </si>
  <si>
    <t>Druge finančne organizacije</t>
  </si>
  <si>
    <t>Primerjava slovenskih obrestnih mer z obrestnimi merami v evrskem območju za nove posle, sklenjene z spremenljivo obrestno mero</t>
  </si>
  <si>
    <t xml:space="preserve">      državi</t>
  </si>
  <si>
    <t xml:space="preserve">      drugim. fin. org.</t>
  </si>
  <si>
    <t xml:space="preserve">      tujcem</t>
  </si>
  <si>
    <t xml:space="preserve">       potrošniški</t>
  </si>
  <si>
    <t>jan.- mar. 23/
jan.- mar. 22</t>
  </si>
  <si>
    <t xml:space="preserve">  Velike </t>
  </si>
  <si>
    <t xml:space="preserve">  Mikro, srednje, majhne</t>
  </si>
  <si>
    <t xml:space="preserve">  Obrtniki</t>
  </si>
  <si>
    <r>
      <t xml:space="preserve">  Prebivalstvo</t>
    </r>
    <r>
      <rPr>
        <vertAlign val="superscript"/>
        <sz val="9"/>
        <rFont val="Arial Narrow"/>
        <family val="2"/>
        <charset val="238"/>
      </rPr>
      <t> </t>
    </r>
  </si>
  <si>
    <t xml:space="preserve">    Potrošniška posojila</t>
  </si>
  <si>
    <t xml:space="preserve">    Stanovanjska posojila</t>
  </si>
  <si>
    <t xml:space="preserve">    Druga posojila</t>
  </si>
  <si>
    <t>Poslovanje lizinških družb</t>
  </si>
  <si>
    <t>Novoodobreni posli</t>
  </si>
  <si>
    <t>Stanje poslov</t>
  </si>
  <si>
    <t>Posli po ročnosti in tipu posla</t>
  </si>
  <si>
    <t>Stanje lizinških poslov z NFD</t>
  </si>
  <si>
    <t>Zamude poslov</t>
  </si>
  <si>
    <t>Odvzeti pogodbeni predmeti</t>
  </si>
  <si>
    <t>Uspešnost poslovanja</t>
  </si>
  <si>
    <t>Nepremičnine</t>
  </si>
  <si>
    <t>Premičnine</t>
  </si>
  <si>
    <t>Gosp.</t>
  </si>
  <si>
    <t>Drugi sekt.</t>
  </si>
  <si>
    <t>Tujina</t>
  </si>
  <si>
    <t>Skupaj nep.</t>
  </si>
  <si>
    <t>Skupaj prem.</t>
  </si>
  <si>
    <t>mar.</t>
  </si>
  <si>
    <t>jun.</t>
  </si>
  <si>
    <t>sep.</t>
  </si>
  <si>
    <t>dec.</t>
  </si>
  <si>
    <t>Stanje poslov po sektorjih in tipu posla (v mio EUR)</t>
  </si>
  <si>
    <t xml:space="preserve">Posli po ročnosti in tipu posla – novoodobreni posli </t>
  </si>
  <si>
    <t>Do 1 leta</t>
  </si>
  <si>
    <t>1-5 let</t>
  </si>
  <si>
    <t>5-10 let</t>
  </si>
  <si>
    <t>Nad 10 let</t>
  </si>
  <si>
    <t>Prem.</t>
  </si>
  <si>
    <t>Nepr.</t>
  </si>
  <si>
    <t>Vsi posli</t>
  </si>
  <si>
    <t xml:space="preserve">Posli po ročnosti in tipu posla – stanje poslov </t>
  </si>
  <si>
    <t>Stanje lizinških poslov z NFD po tipu in dejavnosti posla - Nepremičnine</t>
  </si>
  <si>
    <t>Stanje lizinških poslov z NFD po tipu in dejavnosti posla - Premičnine</t>
  </si>
  <si>
    <t>Zamude poslov z NFD po tipu in dejavnosti posla - Nepremičnine</t>
  </si>
  <si>
    <t>Skupaj (nepr. in prem.)</t>
  </si>
  <si>
    <t>Zamude poslov z NFD po tipu in dejavnosti posla - Premičnine</t>
  </si>
  <si>
    <t>Odvzeti pogodbeni predmeti (Novi posli)</t>
  </si>
  <si>
    <t>Finančni najem</t>
  </si>
  <si>
    <t>Poslovni najem</t>
  </si>
  <si>
    <t>Neprem.</t>
  </si>
  <si>
    <t>Skupaj neprem. in prem.</t>
  </si>
  <si>
    <t>Odvzeti pogodbeni predmeti (Stanje poslov)</t>
  </si>
  <si>
    <t>Uspešnost poslovanja in viri financiranja lizinških družb</t>
  </si>
  <si>
    <t>Bilančna vsota (v mio EUR)</t>
  </si>
  <si>
    <t>Kapital (v mio EUR)</t>
  </si>
  <si>
    <t>Celotni dobiček oziroma izguba (v mio EUR)</t>
  </si>
  <si>
    <t xml:space="preserve">   ROA – donos na sredstva (v %)</t>
  </si>
  <si>
    <t xml:space="preserve">   ROE – donos na kapital (v %)</t>
  </si>
  <si>
    <t>Finančne in poslovne obveznosti 
(v mio EUR)</t>
  </si>
  <si>
    <t>Obveznosti do tujine (v mio EUR)</t>
  </si>
  <si>
    <t xml:space="preserve">   obv. do tujine/bilančna vsota (v %)</t>
  </si>
  <si>
    <t>Naložbene nepremičnine</t>
  </si>
  <si>
    <t xml:space="preserve">   naložbene nepremičnine/sredstva (v %)</t>
  </si>
  <si>
    <t>Finan. odh. iz oslab. in odpis. finan. nal.
 (v mio EUR)</t>
  </si>
  <si>
    <t/>
  </si>
  <si>
    <t>Medletne rasti</t>
  </si>
  <si>
    <t>Vrednosti v mio EUR</t>
  </si>
  <si>
    <t>ECB</t>
  </si>
  <si>
    <t xml:space="preserve">SLO </t>
  </si>
  <si>
    <t>2024</t>
  </si>
  <si>
    <t>Dobiček po obdavčitvi</t>
  </si>
  <si>
    <t>Zbrani kazalci poslovanja bančnega sistema</t>
  </si>
  <si>
    <t>Indikator</t>
  </si>
  <si>
    <t>Vrednost izražena kot</t>
  </si>
  <si>
    <t>Zadnji razpoložljiv podatek</t>
  </si>
  <si>
    <t>medletna rast, %</t>
  </si>
  <si>
    <t>Potrošniška posojila</t>
  </si>
  <si>
    <t>Stanovanjska posojila</t>
  </si>
  <si>
    <t>Količnik skupne kapitalske ustreznosti</t>
  </si>
  <si>
    <t>konsolidirano,  %</t>
  </si>
  <si>
    <t>Količnik CET 1</t>
  </si>
  <si>
    <t>Količnik finančnega vzvoda</t>
  </si>
  <si>
    <t>Delež NPE - skupaj</t>
  </si>
  <si>
    <t xml:space="preserve"> delež v %</t>
  </si>
  <si>
    <t>Velike NFD</t>
  </si>
  <si>
    <t>Srednje, mikro in majhne NFD</t>
  </si>
  <si>
    <t>Delež skupine 2  - Skupaj</t>
  </si>
  <si>
    <t> delež v %</t>
  </si>
  <si>
    <t>Pokritost NPE z oslabitvami in rezervacijami</t>
  </si>
  <si>
    <t>Neto obrestni prihodki</t>
  </si>
  <si>
    <t>Neto neobrestni prihodki</t>
  </si>
  <si>
    <t>Operativni stroški</t>
  </si>
  <si>
    <t>Neto oslabitve in rezervacije</t>
  </si>
  <si>
    <t>mio EUR</t>
  </si>
  <si>
    <t>Bruto dohodek / povprečna aktiva</t>
  </si>
  <si>
    <t>%</t>
  </si>
  <si>
    <t>Donosnost kapitala pred obdavčitvijo (ROE)</t>
  </si>
  <si>
    <t>Neto obrestna marža na obrestonosno aktivo</t>
  </si>
  <si>
    <t>Stroški dela / povprečna aktiva</t>
  </si>
  <si>
    <t>Drugi stroški/povprečna aktiva</t>
  </si>
  <si>
    <t>Razmerje med posojili in vlogami gospodinjstev in NFD</t>
  </si>
  <si>
    <t>Količnik likvidnostnega kritja</t>
  </si>
  <si>
    <t>2016</t>
  </si>
  <si>
    <t>2017</t>
  </si>
  <si>
    <t>2018</t>
  </si>
  <si>
    <t>2019</t>
  </si>
  <si>
    <t>2020</t>
  </si>
  <si>
    <t>2021</t>
  </si>
  <si>
    <t>2022</t>
  </si>
  <si>
    <t>EO</t>
  </si>
  <si>
    <t xml:space="preserve"> Neto obrestna marža na obrest. aktivo</t>
  </si>
  <si>
    <t>Primerjava slovenskih obrestnih mer z obrestnimi merami v evrskem območju za nove posle, sklenjene s spremenljivo obrestno mero</t>
  </si>
  <si>
    <t>Novoodobreni posli po sektorjih in tipu posla (v mio EUR)</t>
  </si>
  <si>
    <t>Stopnje rasti (v %)</t>
  </si>
  <si>
    <t xml:space="preserve">23
</t>
  </si>
  <si>
    <t>Skupna KU – EO</t>
  </si>
  <si>
    <t>Količnik CET1 – EO</t>
  </si>
  <si>
    <t>NPE do nefinančnih družb po dejavnosti</t>
  </si>
  <si>
    <t> </t>
  </si>
  <si>
    <t xml:space="preserve"> Prir. v mio EUR</t>
  </si>
  <si>
    <t xml:space="preserve">          2</t>
  </si>
  <si>
    <t xml:space="preserve">         </t>
  </si>
  <si>
    <t>dec. 2013</t>
  </si>
  <si>
    <t>Profitabilnost</t>
  </si>
  <si>
    <t>Kakovost aktive</t>
  </si>
  <si>
    <t>Neto stabilno financiranje (NSFR)</t>
  </si>
  <si>
    <t>Vir: Banka Slovenije, ECB Data Portal.</t>
  </si>
  <si>
    <t>21</t>
  </si>
  <si>
    <t>22</t>
  </si>
  <si>
    <t xml:space="preserve"> </t>
  </si>
  <si>
    <t>Opombe: * Krediti nebančnemu sektorju brez namena za trgovanje so opredeljeni na podlagi »Metodologije za izdelavo rekapitulacije izkaza finančnega položaja« ter zajemajo kredite in druga finančna sredstva, določena po odplačni vrednosti (iz A. VI), po pošteni vrednosti (PV) prek PI (iz A.III) in po PV prek DVD (iz A.IV). 
** Finančna sredstva/vrednostni papirji v aktivi zajemajo celotna finančna sredstva iz A.II., vključno s krediti, namenjenimi trgovanju, iz ostalih skupin finančnih sredstev (A.III., A.IV. in A.V.) so zajeti lastniški in dolžniški vrednostni papirji, brez kreditov. 
*** Do 31. 12. 2017 vključuje podrejene obveznosti, z metodologijo MSRP9 je postavka »podrejene obveznosti« ukinjena; te obveznosti so vključene med obveznosti do bank. 
Vir: Banka Slovenije.</t>
  </si>
  <si>
    <t>0</t>
  </si>
  <si>
    <r>
      <t xml:space="preserve">Opomba:
Podatki o poslovanju bank v tej publikaciji temeljijo na knjigovodskih podatkih bank, ki se metodološko razlikujejo od statističnih podatkov. Podatki o posojilih se razlikujejo še zato, ker podatki v tej publikaciji vključujejo tudi posojila </t>
    </r>
    <r>
      <rPr>
        <sz val="12"/>
        <rFont val="Arial Narrow"/>
        <family val="2"/>
        <charset val="238"/>
      </rPr>
      <t>tujcem</t>
    </r>
    <r>
      <rPr>
        <sz val="11"/>
        <rFont val="Arial Narrow"/>
        <family val="2"/>
        <charset val="238"/>
      </rPr>
      <t>, upoštevajo neto princip (zneski, zmanjšani za popravke vrednosti) ter ne vključujejo netržnih vrednostnih papirjev.</t>
    </r>
  </si>
  <si>
    <t xml:space="preserve">Izpostavljenost v </t>
  </si>
  <si>
    <t>skupini 2</t>
  </si>
  <si>
    <t>(za zadnjih      12 mesecev)</t>
  </si>
  <si>
    <t xml:space="preserve">   obv. do bank in podjetij v skupini/bil. 
vsoti (v %)</t>
  </si>
  <si>
    <t>Opomba: Kazalnika neto obrestna marža na obrestonosno aktivo in neto oslabitve in rezervacije na bilančno vsoto sta vedno izračunana za zadnjih 12 mesecev. Donosnost na kapital (ROE) pred obdavčitvijo je znotraj leta izračunan kumulativno do vključno zadnjega razpoložljivega podatka.</t>
  </si>
  <si>
    <t>Finančne obveznosti, merjene po odplačni vrednosti (vloge)</t>
  </si>
  <si>
    <t>e) Ostale finančne obv., merjene po odplačni vrednosti***</t>
  </si>
  <si>
    <t>2026 (1-3)</t>
  </si>
  <si>
    <t>v 2026</t>
  </si>
  <si>
    <t>jan.- mar 26 /
jan.- mar 25</t>
  </si>
  <si>
    <t>Q1 2026</t>
  </si>
  <si>
    <t>Skupaj nepremičnine</t>
  </si>
  <si>
    <t>Skupaj premičnine</t>
  </si>
  <si>
    <t>dec</t>
  </si>
  <si>
    <t>25</t>
  </si>
  <si>
    <t>Kmetijstvo in rudarstvo (AB)</t>
  </si>
  <si>
    <t>Predelovalne dejavnosti (C)</t>
  </si>
  <si>
    <t>Oskrba z elektriko, plinom in vodo (DE)</t>
  </si>
  <si>
    <t>Gradbeništvo (F)</t>
  </si>
  <si>
    <t>Trgovina (G)</t>
  </si>
  <si>
    <t>Prevoz in skladiščenje (H)</t>
  </si>
  <si>
    <t>Nastanitvene in gostinske dej. (I)</t>
  </si>
  <si>
    <t>Informacijske in komunikacijske dej. (JK)</t>
  </si>
  <si>
    <t>Finančne in zavarovalniške dej. (L)</t>
  </si>
  <si>
    <t>Poslovanje z nepremičninami (M)</t>
  </si>
  <si>
    <t>Strokovne, znan., tehn. in posl. dej. (NO)</t>
  </si>
  <si>
    <t>Javne storitve (PQR)</t>
  </si>
  <si>
    <t>Kult., šport., rekr. in druge dej. (STUV)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</si>
</sst>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_);_(* \(#,##0.00\);_(* &quot;-&quot;??_);_(@_)"/>
    <numFmt numFmtId="165" formatCode="0.0"/>
    <numFmt numFmtId="166" formatCode="General_)"/>
    <numFmt numFmtId="167" formatCode="mmm\.yy"/>
    <numFmt numFmtId="168" formatCode="0.000"/>
    <numFmt numFmtId="169" formatCode="#,##0.0"/>
    <numFmt numFmtId="170" formatCode="yyyy"/>
    <numFmt numFmtId="171" formatCode="yyyy\ \ \ \ "/>
    <numFmt numFmtId="172" formatCode="&quot;jan.-&quot;mmm/"/>
    <numFmt numFmtId="173" formatCode="#,##0.0_)"/>
    <numFmt numFmtId="174" formatCode="mmm/yyyy"/>
    <numFmt numFmtId="175" formatCode="&quot;jan.-&quot;mmm"/>
    <numFmt numFmtId="176" formatCode="dd\-mmm\-yy"/>
    <numFmt numFmtId="177" formatCode="yyyy\ \ "/>
    <numFmt numFmtId="178" formatCode="#,##0_)"/>
    <numFmt numFmtId="179" formatCode="mmm/"/>
    <numFmt numFmtId="180" formatCode="_-* #,##0.0\ _€_-;\-* #,##0.0\ _€_-;_-* &quot;-&quot;?\ _€_-;_-@_-"/>
    <numFmt numFmtId="181" formatCode="0.0%"/>
  </numFmts>
  <fonts count="30">
    <font>
      <sz val="11"/>
      <name val="Times New Roman CE"/>
      <charset val="238"/>
    </font>
    <font>
      <sz val="11"/>
      <color theme="1"/>
      <name val="Times New Roman"/>
      <family val="2"/>
      <charset val="238"/>
    </font>
    <font>
      <sz val="11"/>
      <color theme="1"/>
      <name val="Times New Roman"/>
      <family val="2"/>
      <charset val="238"/>
    </font>
    <font>
      <sz val="11"/>
      <name val="Times New Roman CE"/>
      <charset val="238"/>
    </font>
    <font>
      <sz val="11"/>
      <name val="Arial"/>
      <family val="2"/>
      <charset val="238"/>
    </font>
    <font>
      <sz val="10"/>
      <name val="Arial"/>
      <family val="2"/>
      <charset val="238"/>
    </font>
    <font>
      <b/>
      <sz val="9"/>
      <name val="Arial Narrow"/>
      <family val="2"/>
      <charset val="238"/>
    </font>
    <font>
      <sz val="9"/>
      <name val="Arial Narrow"/>
      <family val="2"/>
      <charset val="238"/>
    </font>
    <font>
      <sz val="9"/>
      <name val="Times New Roman CE"/>
      <charset val="238"/>
    </font>
    <font>
      <b/>
      <i/>
      <sz val="9"/>
      <name val="Arial Narrow"/>
      <family val="2"/>
      <charset val="238"/>
    </font>
    <font>
      <sz val="10"/>
      <name val="Arial Narrow"/>
      <family val="2"/>
      <charset val="238"/>
    </font>
    <font>
      <sz val="9"/>
      <color theme="1"/>
      <name val="Arial Narrow"/>
      <family val="2"/>
      <charset val="238"/>
    </font>
    <font>
      <vertAlign val="superscript"/>
      <sz val="9"/>
      <name val="Arial Narrow"/>
      <family val="2"/>
      <charset val="238"/>
    </font>
    <font>
      <sz val="10"/>
      <color indexed="8"/>
      <name val="MS Sans Serif"/>
      <family val="2"/>
      <charset val="238"/>
    </font>
    <font>
      <u/>
      <sz val="11"/>
      <color theme="10"/>
      <name val="Times New Roman CE"/>
      <charset val="238"/>
    </font>
    <font>
      <u/>
      <sz val="11"/>
      <color theme="2" tint="-0.749961851863155"/>
      <name val="Times New Roman CE"/>
      <charset val="238"/>
    </font>
    <font>
      <sz val="11"/>
      <name val="Times New Roman"/>
      <family val="1"/>
      <charset val="238"/>
    </font>
    <font>
      <sz val="10"/>
      <name val="Courier"/>
      <family val="1"/>
      <charset val="238"/>
    </font>
    <font>
      <b/>
      <sz val="11"/>
      <name val="Arial Narrow"/>
      <family val="2"/>
      <charset val="238"/>
    </font>
    <font>
      <sz val="11"/>
      <name val="Arial Narrow"/>
      <family val="2"/>
      <charset val="238"/>
    </font>
    <font>
      <b/>
      <u/>
      <sz val="11"/>
      <name val="Arial Narrow"/>
      <family val="2"/>
      <charset val="238"/>
    </font>
    <font>
      <u/>
      <sz val="11"/>
      <name val="Arial Narrow"/>
      <family val="2"/>
      <charset val="238"/>
    </font>
    <font>
      <b/>
      <sz val="11"/>
      <name val="Times New Roman CE"/>
      <charset val="238"/>
    </font>
    <font>
      <sz val="9"/>
      <color rgb="FF000000"/>
      <name val="Arial Narrow"/>
      <family val="2"/>
      <charset val="238"/>
    </font>
    <font>
      <b/>
      <sz val="9"/>
      <color theme="1"/>
      <name val="Arial Narrow"/>
      <family val="2"/>
      <charset val="238"/>
    </font>
    <font>
      <sz val="10"/>
      <name val="Courier"/>
      <charset val="238"/>
    </font>
    <font>
      <sz val="9"/>
      <color rgb="FFFF0000"/>
      <name val="Arial Narrow"/>
      <family val="2"/>
      <charset val="238"/>
    </font>
    <font>
      <sz val="8"/>
      <name val="Times New Roman CE"/>
      <charset val="238"/>
    </font>
    <font>
      <sz val="12"/>
      <name val="Arial Narrow"/>
      <family val="2"/>
      <charset val="238"/>
    </font>
    <font>
      <b/>
      <sz val="9"/>
      <color rgb="FF0070C0"/>
      <name val="Arial Narrow"/>
      <family val="2"/>
      <charset val="238"/>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4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auto="1"/>
      </top>
      <bottom/>
      <diagonal/>
    </border>
    <border>
      <left/>
      <right/>
      <top/>
      <bottom style="thin">
        <color auto="1"/>
      </bottom>
      <diagonal/>
    </border>
    <border>
      <left/>
      <right/>
      <top style="thin">
        <color auto="1"/>
      </top>
      <bottom/>
      <diagonal/>
    </border>
    <border>
      <left/>
      <right/>
      <top/>
      <bottom style="thin">
        <color auto="1"/>
      </bottom>
      <diagonal/>
    </border>
    <border>
      <left/>
      <right/>
      <top style="thin">
        <color auto="1"/>
      </top>
      <bottom/>
      <diagonal/>
    </border>
    <border>
      <left/>
      <right/>
      <top style="thin">
        <color auto="1"/>
      </top>
      <bottom/>
      <diagonal/>
    </border>
    <border>
      <left/>
      <right/>
      <top/>
      <bottom style="thin">
        <color auto="1"/>
      </bottom>
      <diagonal/>
    </border>
    <border>
      <left/>
      <right/>
      <top style="thin">
        <color auto="1"/>
      </top>
      <bottom/>
      <diagonal/>
    </border>
    <border>
      <left/>
      <right/>
      <top style="thin">
        <color auto="1"/>
      </top>
      <bottom/>
      <diagonal/>
    </border>
    <border>
      <left/>
      <right/>
      <top style="thin">
        <color auto="1"/>
      </top>
      <bottom/>
      <diagonal/>
    </border>
    <border>
      <left/>
      <right/>
      <top/>
      <bottom style="thin">
        <color auto="1"/>
      </bottom>
      <diagonal/>
    </border>
    <border>
      <left/>
      <right style="thin">
        <color indexed="64"/>
      </right>
      <top/>
      <bottom style="thin">
        <color auto="1"/>
      </bottom>
      <diagonal/>
    </border>
    <border>
      <left/>
      <right style="thin">
        <color indexed="64"/>
      </right>
      <top/>
      <bottom/>
      <diagonal/>
    </border>
    <border>
      <left style="thin">
        <color indexed="64"/>
      </left>
      <right/>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
      <left style="thin">
        <color rgb="FFB4B4B4"/>
      </left>
      <right style="thin">
        <color rgb="FFB4B4B4"/>
      </right>
      <top style="thin">
        <color rgb="FFB4B4B4"/>
      </top>
      <bottom/>
      <diagonal/>
    </border>
    <border>
      <left/>
      <right style="thin">
        <color rgb="FFB4B4B4"/>
      </right>
      <top/>
      <bottom style="thin">
        <color rgb="FFB4B4B4"/>
      </bottom>
      <diagonal/>
    </border>
    <border>
      <left style="thin">
        <color rgb="FFB4B4B4"/>
      </left>
      <right style="thin">
        <color rgb="FFB4B4B4"/>
      </right>
      <top/>
      <bottom style="thin">
        <color rgb="FFB4B4B4"/>
      </bottom>
      <diagonal/>
    </border>
    <border>
      <left/>
      <right style="thin">
        <color rgb="FFB4B4B4"/>
      </right>
      <top style="thin">
        <color rgb="FFB4B4B4"/>
      </top>
      <bottom style="thin">
        <color rgb="FFB4B4B4"/>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theme="0" tint="-0.14999847407452621"/>
      </top>
      <bottom style="thin">
        <color rgb="FFB4B4B4"/>
      </bottom>
      <diagonal/>
    </border>
    <border>
      <left/>
      <right/>
      <top style="thin">
        <color auto="1"/>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
      <left style="thin">
        <color theme="0" tint="-0.14999847407452621"/>
      </left>
      <right style="thin">
        <color rgb="FFB4B4B4"/>
      </right>
      <top/>
      <bottom/>
      <diagonal/>
    </border>
    <border>
      <left style="thin">
        <color rgb="FFB4B4B4"/>
      </left>
      <right style="thin">
        <color theme="0" tint="-0.14999847407452621"/>
      </right>
      <top/>
      <bottom/>
      <diagonal/>
    </border>
    <border>
      <left/>
      <right style="thin">
        <color rgb="FFB4B4B4"/>
      </right>
      <top/>
      <bottom/>
      <diagonal/>
    </border>
    <border>
      <left style="thin">
        <color rgb="FFB4B4B4"/>
      </left>
      <right style="thin">
        <color rgb="FFB4B4B4"/>
      </right>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s>
  <cellStyleXfs count="16">
    <xf numFmtId="0" fontId="0" fillId="0" borderId="0"/>
    <xf numFmtId="3" fontId="5"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13" fillId="0" borderId="0"/>
    <xf numFmtId="0" fontId="14" fillId="0" borderId="0" applyNumberFormat="0" applyFill="0" applyBorder="0" applyAlignment="0" applyProtection="0"/>
    <xf numFmtId="0" fontId="2" fillId="0" borderId="0"/>
    <xf numFmtId="0" fontId="16" fillId="0" borderId="0"/>
    <xf numFmtId="9" fontId="16" fillId="0" borderId="0" applyFont="0" applyFill="0" applyBorder="0" applyAlignment="0" applyProtection="0"/>
    <xf numFmtId="0" fontId="17" fillId="0" borderId="0"/>
    <xf numFmtId="164" fontId="3" fillId="0" borderId="0" applyFont="0" applyFill="0" applyBorder="0" applyAlignment="0" applyProtection="0"/>
    <xf numFmtId="0" fontId="1" fillId="0" borderId="0"/>
    <xf numFmtId="0" fontId="25" fillId="0" borderId="0"/>
    <xf numFmtId="164" fontId="3" fillId="0" borderId="0" applyFont="0" applyFill="0" applyBorder="0" applyAlignment="0" applyProtection="0"/>
    <xf numFmtId="9" fontId="3" fillId="0" borderId="0" applyFont="0" applyFill="0" applyBorder="0" applyAlignment="0" applyProtection="0"/>
  </cellStyleXfs>
  <cellXfs count="594">
    <xf numFmtId="0" fontId="0" fillId="0" borderId="0" xfId="0"/>
    <xf numFmtId="2" fontId="7" fillId="4" borderId="0" xfId="0" applyNumberFormat="1" applyFont="1" applyFill="1" applyAlignment="1">
      <alignment horizontal="left" vertical="top"/>
    </xf>
    <xf numFmtId="2" fontId="6" fillId="4" borderId="0" xfId="0" applyNumberFormat="1" applyFont="1" applyFill="1" applyAlignment="1">
      <alignment horizontal="right" vertical="center"/>
    </xf>
    <xf numFmtId="2" fontId="7" fillId="4" borderId="0" xfId="0" applyNumberFormat="1" applyFont="1" applyFill="1" applyAlignment="1">
      <alignment horizontal="right" vertical="top"/>
    </xf>
    <xf numFmtId="2" fontId="7" fillId="4" borderId="0" xfId="0" applyNumberFormat="1" applyFont="1" applyFill="1" applyAlignment="1">
      <alignment horizontal="right" vertical="center"/>
    </xf>
    <xf numFmtId="0" fontId="7" fillId="4" borderId="0" xfId="0" applyFont="1" applyFill="1" applyAlignment="1">
      <alignment horizontal="left" vertical="top" wrapText="1"/>
    </xf>
    <xf numFmtId="0" fontId="7" fillId="4" borderId="0" xfId="0" applyFont="1" applyFill="1" applyAlignment="1">
      <alignment horizontal="left" vertical="top"/>
    </xf>
    <xf numFmtId="0" fontId="7" fillId="4" borderId="0" xfId="0" quotePrefix="1" applyFont="1" applyFill="1" applyAlignment="1">
      <alignment horizontal="left" vertical="top"/>
    </xf>
    <xf numFmtId="2" fontId="7" fillId="4" borderId="0" xfId="2" applyNumberFormat="1" applyFont="1" applyFill="1" applyAlignment="1">
      <alignment horizontal="left" vertical="top"/>
    </xf>
    <xf numFmtId="165" fontId="6" fillId="4" borderId="0" xfId="0" applyNumberFormat="1" applyFont="1" applyFill="1" applyAlignment="1">
      <alignment horizontal="right" vertical="top"/>
    </xf>
    <xf numFmtId="169" fontId="6" fillId="4" borderId="0" xfId="4" applyNumberFormat="1" applyFont="1" applyFill="1" applyBorder="1" applyAlignment="1" applyProtection="1">
      <alignment horizontal="right" vertical="top"/>
    </xf>
    <xf numFmtId="2" fontId="6" fillId="4" borderId="0" xfId="0" applyNumberFormat="1" applyFont="1" applyFill="1" applyAlignment="1">
      <alignment vertical="top" wrapText="1"/>
    </xf>
    <xf numFmtId="2" fontId="6" fillId="4" borderId="0" xfId="0" applyNumberFormat="1" applyFont="1" applyFill="1" applyAlignment="1">
      <alignment vertical="top"/>
    </xf>
    <xf numFmtId="2" fontId="6" fillId="4" borderId="0" xfId="0" applyNumberFormat="1" applyFont="1" applyFill="1" applyAlignment="1">
      <alignment horizontal="left" vertical="top" wrapText="1"/>
    </xf>
    <xf numFmtId="0" fontId="6" fillId="4" borderId="0" xfId="0" applyFont="1" applyFill="1" applyAlignment="1">
      <alignment horizontal="left" vertical="top"/>
    </xf>
    <xf numFmtId="0" fontId="6" fillId="4" borderId="0" xfId="0" quotePrefix="1" applyFont="1" applyFill="1" applyAlignment="1">
      <alignment horizontal="left" vertical="top" wrapText="1"/>
    </xf>
    <xf numFmtId="0" fontId="6" fillId="4" borderId="0" xfId="0" applyFont="1" applyFill="1" applyAlignment="1">
      <alignment vertical="top" wrapText="1"/>
    </xf>
    <xf numFmtId="2" fontId="6" fillId="4" borderId="0" xfId="2" quotePrefix="1" applyNumberFormat="1" applyFont="1" applyFill="1" applyAlignment="1">
      <alignment horizontal="left" vertical="top"/>
    </xf>
    <xf numFmtId="2" fontId="6" fillId="4" borderId="0" xfId="2" applyNumberFormat="1" applyFont="1" applyFill="1" applyAlignment="1">
      <alignment vertical="top" wrapText="1"/>
    </xf>
    <xf numFmtId="2" fontId="6" fillId="4" borderId="0" xfId="2" applyNumberFormat="1" applyFont="1" applyFill="1" applyAlignment="1">
      <alignment horizontal="left" vertical="top"/>
    </xf>
    <xf numFmtId="168" fontId="6" fillId="4" borderId="0" xfId="2" applyNumberFormat="1" applyFont="1" applyFill="1" applyAlignment="1">
      <alignment horizontal="left" vertical="top"/>
    </xf>
    <xf numFmtId="2" fontId="6" fillId="4" borderId="0" xfId="2" applyNumberFormat="1" applyFont="1" applyFill="1" applyAlignment="1">
      <alignment horizontal="left" vertical="top" wrapText="1"/>
    </xf>
    <xf numFmtId="2" fontId="6" fillId="4" borderId="0" xfId="0" quotePrefix="1" applyNumberFormat="1" applyFont="1" applyFill="1" applyAlignment="1">
      <alignment horizontal="left" vertical="top"/>
    </xf>
    <xf numFmtId="0" fontId="6" fillId="0" borderId="1" xfId="0" applyFont="1" applyBorder="1" applyAlignment="1">
      <alignment horizontal="right"/>
    </xf>
    <xf numFmtId="166" fontId="7" fillId="0" borderId="0" xfId="0" applyNumberFormat="1" applyFont="1" applyAlignment="1">
      <alignment horizontal="left" vertical="top"/>
    </xf>
    <xf numFmtId="173" fontId="7" fillId="0" borderId="0" xfId="0" applyNumberFormat="1" applyFont="1" applyAlignment="1">
      <alignment horizontal="right" vertical="center"/>
    </xf>
    <xf numFmtId="166" fontId="6" fillId="0" borderId="0" xfId="0" quotePrefix="1" applyNumberFormat="1" applyFont="1" applyAlignment="1">
      <alignment horizontal="left" vertical="top"/>
    </xf>
    <xf numFmtId="173" fontId="6" fillId="0" borderId="0" xfId="0" applyNumberFormat="1" applyFont="1" applyAlignment="1">
      <alignment horizontal="right" vertical="center"/>
    </xf>
    <xf numFmtId="166" fontId="6" fillId="0" borderId="0" xfId="0" applyNumberFormat="1" applyFont="1" applyAlignment="1">
      <alignment horizontal="left" vertical="top"/>
    </xf>
    <xf numFmtId="166" fontId="7" fillId="0" borderId="0" xfId="0" applyNumberFormat="1" applyFont="1" applyAlignment="1">
      <alignment horizontal="left" vertical="top" wrapText="1"/>
    </xf>
    <xf numFmtId="14" fontId="4" fillId="0" borderId="0" xfId="0" applyNumberFormat="1" applyFont="1"/>
    <xf numFmtId="1" fontId="6" fillId="4" borderId="3" xfId="0" applyNumberFormat="1" applyFont="1" applyFill="1" applyBorder="1" applyAlignment="1">
      <alignment horizontal="right"/>
    </xf>
    <xf numFmtId="166" fontId="6" fillId="4" borderId="0" xfId="0" quotePrefix="1" applyNumberFormat="1" applyFont="1" applyFill="1" applyAlignment="1">
      <alignment horizontal="left" vertical="top"/>
    </xf>
    <xf numFmtId="0" fontId="7" fillId="4" borderId="0" xfId="0" applyFont="1" applyFill="1"/>
    <xf numFmtId="0" fontId="7" fillId="4" borderId="0" xfId="0" applyFont="1" applyFill="1" applyAlignment="1">
      <alignment horizontal="right" vertical="top"/>
    </xf>
    <xf numFmtId="166" fontId="7" fillId="4" borderId="0" xfId="0" quotePrefix="1" applyNumberFormat="1" applyFont="1" applyFill="1" applyAlignment="1">
      <alignment horizontal="left" vertical="top"/>
    </xf>
    <xf numFmtId="165" fontId="7" fillId="4" borderId="0" xfId="0" applyNumberFormat="1" applyFont="1" applyFill="1" applyAlignment="1">
      <alignment horizontal="right" vertical="center"/>
    </xf>
    <xf numFmtId="166" fontId="7" fillId="4" borderId="0" xfId="0" applyNumberFormat="1" applyFont="1" applyFill="1" applyAlignment="1">
      <alignment horizontal="left" vertical="top"/>
    </xf>
    <xf numFmtId="2" fontId="7" fillId="4" borderId="0" xfId="0" applyNumberFormat="1" applyFont="1" applyFill="1"/>
    <xf numFmtId="0" fontId="6" fillId="4" borderId="1" xfId="0" applyFont="1" applyFill="1" applyBorder="1"/>
    <xf numFmtId="0" fontId="6" fillId="4" borderId="1" xfId="0" applyFont="1" applyFill="1" applyBorder="1" applyAlignment="1">
      <alignment horizontal="center"/>
    </xf>
    <xf numFmtId="0" fontId="6" fillId="4" borderId="0" xfId="0" applyFont="1" applyFill="1" applyAlignment="1">
      <alignment horizontal="left"/>
    </xf>
    <xf numFmtId="0" fontId="6" fillId="4" borderId="0" xfId="0" applyFont="1" applyFill="1"/>
    <xf numFmtId="0" fontId="6" fillId="4" borderId="0" xfId="0" applyFont="1" applyFill="1" applyAlignment="1">
      <alignment horizontal="center"/>
    </xf>
    <xf numFmtId="0" fontId="7" fillId="0" borderId="0" xfId="0" applyFont="1" applyAlignment="1">
      <alignment vertical="top"/>
    </xf>
    <xf numFmtId="0" fontId="6" fillId="4" borderId="3" xfId="0" applyFont="1" applyFill="1" applyBorder="1"/>
    <xf numFmtId="0" fontId="6" fillId="4" borderId="2" xfId="0" applyFont="1" applyFill="1" applyBorder="1" applyAlignment="1">
      <alignment horizontal="center"/>
    </xf>
    <xf numFmtId="0" fontId="6" fillId="0" borderId="3" xfId="0" applyFont="1" applyBorder="1" applyAlignment="1">
      <alignment horizontal="right"/>
    </xf>
    <xf numFmtId="0" fontId="6" fillId="0" borderId="0" xfId="0" applyFont="1" applyAlignment="1">
      <alignment horizontal="right"/>
    </xf>
    <xf numFmtId="174" fontId="6" fillId="0" borderId="1" xfId="0" applyNumberFormat="1" applyFont="1" applyBorder="1" applyAlignment="1">
      <alignment horizontal="right"/>
    </xf>
    <xf numFmtId="0" fontId="7" fillId="0" borderId="0" xfId="0" quotePrefix="1" applyFont="1" applyAlignment="1">
      <alignment horizontal="left" vertical="top"/>
    </xf>
    <xf numFmtId="3" fontId="7" fillId="0" borderId="0" xfId="0" applyNumberFormat="1" applyFont="1"/>
    <xf numFmtId="1" fontId="6" fillId="0" borderId="1" xfId="0" applyNumberFormat="1" applyFont="1" applyBorder="1" applyAlignment="1">
      <alignment horizontal="right"/>
    </xf>
    <xf numFmtId="165" fontId="7" fillId="0" borderId="0" xfId="0" applyNumberFormat="1" applyFont="1" applyAlignment="1">
      <alignment horizontal="right" wrapText="1"/>
    </xf>
    <xf numFmtId="0" fontId="7" fillId="0" borderId="0" xfId="0" applyFont="1" applyAlignment="1">
      <alignment horizontal="left" vertical="top"/>
    </xf>
    <xf numFmtId="0" fontId="15" fillId="0" borderId="0" xfId="6" applyFont="1"/>
    <xf numFmtId="0" fontId="6" fillId="0" borderId="1" xfId="5" applyFont="1" applyBorder="1" applyAlignment="1">
      <alignment horizontal="right"/>
    </xf>
    <xf numFmtId="0" fontId="6" fillId="0" borderId="1" xfId="5" quotePrefix="1" applyFont="1" applyBorder="1" applyAlignment="1">
      <alignment horizontal="right" vertical="center" wrapText="1"/>
    </xf>
    <xf numFmtId="0" fontId="6" fillId="0" borderId="3" xfId="5" applyFont="1" applyBorder="1" applyAlignment="1">
      <alignment horizontal="right"/>
    </xf>
    <xf numFmtId="0" fontId="6" fillId="0" borderId="3" xfId="5" quotePrefix="1" applyFont="1" applyBorder="1" applyAlignment="1">
      <alignment horizontal="right" vertical="center" wrapText="1"/>
    </xf>
    <xf numFmtId="0" fontId="6" fillId="0" borderId="2" xfId="5" quotePrefix="1" applyFont="1" applyBorder="1" applyAlignment="1">
      <alignment horizontal="right" vertical="center" wrapText="1"/>
    </xf>
    <xf numFmtId="17" fontId="6" fillId="0" borderId="1" xfId="5" applyNumberFormat="1" applyFont="1" applyBorder="1" applyAlignment="1">
      <alignment horizontal="right" vertical="center" wrapText="1"/>
    </xf>
    <xf numFmtId="0" fontId="6" fillId="0" borderId="0" xfId="0" quotePrefix="1" applyFont="1" applyAlignment="1">
      <alignment horizontal="left" vertical="top"/>
    </xf>
    <xf numFmtId="0" fontId="6" fillId="0" borderId="0" xfId="5" quotePrefix="1" applyFont="1" applyAlignment="1">
      <alignment horizontal="left" vertical="top"/>
    </xf>
    <xf numFmtId="0" fontId="6" fillId="0" borderId="0" xfId="0" applyFont="1"/>
    <xf numFmtId="170" fontId="6" fillId="0" borderId="0" xfId="0" applyNumberFormat="1" applyFont="1" applyAlignment="1">
      <alignment horizontal="right"/>
    </xf>
    <xf numFmtId="173" fontId="7" fillId="0" borderId="0" xfId="0" applyNumberFormat="1" applyFont="1" applyAlignment="1">
      <alignment horizontal="right" vertical="top"/>
    </xf>
    <xf numFmtId="173" fontId="6" fillId="0" borderId="0" xfId="0" applyNumberFormat="1" applyFont="1" applyAlignment="1">
      <alignment horizontal="right" vertical="top"/>
    </xf>
    <xf numFmtId="178" fontId="7" fillId="0" borderId="0" xfId="0" applyNumberFormat="1" applyFont="1" applyAlignment="1">
      <alignment horizontal="right" vertical="top"/>
    </xf>
    <xf numFmtId="17" fontId="6" fillId="0" borderId="0" xfId="0" applyNumberFormat="1" applyFont="1" applyAlignment="1">
      <alignment horizontal="right" wrapText="1"/>
    </xf>
    <xf numFmtId="0" fontId="6" fillId="4" borderId="1" xfId="0" applyFont="1" applyFill="1" applyBorder="1" applyAlignment="1">
      <alignment horizontal="right"/>
    </xf>
    <xf numFmtId="17" fontId="6" fillId="0" borderId="0" xfId="0" quotePrefix="1" applyNumberFormat="1" applyFont="1" applyAlignment="1">
      <alignment horizontal="right" wrapText="1"/>
    </xf>
    <xf numFmtId="17" fontId="6" fillId="0" borderId="0" xfId="0" applyNumberFormat="1" applyFont="1" applyAlignment="1">
      <alignment horizontal="right"/>
    </xf>
    <xf numFmtId="0" fontId="18" fillId="0" borderId="0" xfId="0" applyFont="1"/>
    <xf numFmtId="0" fontId="19" fillId="0" borderId="0" xfId="0" applyFont="1"/>
    <xf numFmtId="0" fontId="18" fillId="0" borderId="0" xfId="6" applyFont="1"/>
    <xf numFmtId="0" fontId="20" fillId="0" borderId="0" xfId="0" applyFont="1"/>
    <xf numFmtId="0" fontId="21" fillId="0" borderId="0" xfId="0" applyFont="1"/>
    <xf numFmtId="0" fontId="21" fillId="0" borderId="0" xfId="6" applyFont="1"/>
    <xf numFmtId="0" fontId="21" fillId="0" borderId="0" xfId="6" quotePrefix="1" applyFont="1"/>
    <xf numFmtId="0" fontId="0" fillId="0" borderId="0" xfId="0" applyAlignment="1">
      <alignment wrapText="1"/>
    </xf>
    <xf numFmtId="0" fontId="0" fillId="0" borderId="0" xfId="0" applyAlignment="1">
      <alignment vertical="top" wrapText="1"/>
    </xf>
    <xf numFmtId="0" fontId="10" fillId="0" borderId="0" xfId="0" applyFont="1" applyAlignment="1">
      <alignment wrapText="1"/>
    </xf>
    <xf numFmtId="0" fontId="10" fillId="0" borderId="0" xfId="0" applyFont="1" applyAlignment="1">
      <alignment horizontal="left" vertical="top" wrapText="1"/>
    </xf>
    <xf numFmtId="0" fontId="10" fillId="0" borderId="0" xfId="0" applyFont="1" applyAlignment="1">
      <alignment vertical="top" wrapText="1"/>
    </xf>
    <xf numFmtId="0" fontId="8" fillId="0" borderId="0" xfId="0" applyFont="1" applyAlignment="1">
      <alignment vertical="top" wrapText="1"/>
    </xf>
    <xf numFmtId="0" fontId="23" fillId="0" borderId="0" xfId="0" applyFont="1" applyAlignment="1">
      <alignment vertical="top" wrapText="1"/>
    </xf>
    <xf numFmtId="165" fontId="7" fillId="0" borderId="0" xfId="9" applyNumberFormat="1" applyFont="1" applyFill="1" applyBorder="1" applyAlignment="1">
      <alignment horizontal="right" vertical="top"/>
    </xf>
    <xf numFmtId="0" fontId="7" fillId="0" borderId="0" xfId="0" quotePrefix="1" applyFont="1" applyAlignment="1">
      <alignment horizontal="left" vertical="center"/>
    </xf>
    <xf numFmtId="3" fontId="7" fillId="0" borderId="0" xfId="0" applyNumberFormat="1" applyFont="1" applyAlignment="1">
      <alignment vertical="center"/>
    </xf>
    <xf numFmtId="0" fontId="7" fillId="0" borderId="0" xfId="0" applyFont="1" applyAlignment="1">
      <alignment vertical="center"/>
    </xf>
    <xf numFmtId="0" fontId="6" fillId="0" borderId="1" xfId="0" applyFont="1" applyBorder="1" applyAlignment="1">
      <alignment vertical="center"/>
    </xf>
    <xf numFmtId="3" fontId="7" fillId="0" borderId="1" xfId="0" applyNumberFormat="1" applyFont="1" applyBorder="1" applyAlignment="1">
      <alignment vertical="center"/>
    </xf>
    <xf numFmtId="179" fontId="11" fillId="0" borderId="0" xfId="0" applyNumberFormat="1" applyFont="1" applyAlignment="1">
      <alignment horizontal="left" vertical="top"/>
    </xf>
    <xf numFmtId="179" fontId="11" fillId="0" borderId="0" xfId="0" applyNumberFormat="1" applyFont="1" applyAlignment="1">
      <alignment horizontal="left" vertical="center"/>
    </xf>
    <xf numFmtId="0" fontId="11" fillId="0" borderId="1" xfId="0" applyFont="1" applyBorder="1" applyAlignment="1">
      <alignment horizontal="right"/>
    </xf>
    <xf numFmtId="0" fontId="7" fillId="0" borderId="0" xfId="0" applyFont="1"/>
    <xf numFmtId="0" fontId="6" fillId="0" borderId="1" xfId="8" applyFont="1" applyBorder="1" applyAlignment="1">
      <alignment horizontal="right"/>
    </xf>
    <xf numFmtId="181" fontId="6" fillId="0" borderId="3" xfId="9" applyNumberFormat="1" applyFont="1" applyFill="1" applyBorder="1" applyAlignment="1">
      <alignment horizontal="right"/>
    </xf>
    <xf numFmtId="3" fontId="6" fillId="0" borderId="1" xfId="8" applyNumberFormat="1" applyFont="1" applyBorder="1" applyAlignment="1">
      <alignment horizontal="right"/>
    </xf>
    <xf numFmtId="165" fontId="7" fillId="0" borderId="0" xfId="0" applyNumberFormat="1" applyFont="1" applyAlignment="1">
      <alignment vertical="top"/>
    </xf>
    <xf numFmtId="0" fontId="6" fillId="0" borderId="0" xfId="8" applyFont="1" applyAlignment="1">
      <alignment horizontal="left" vertical="top"/>
    </xf>
    <xf numFmtId="3" fontId="7" fillId="0" borderId="0" xfId="9" applyNumberFormat="1" applyFont="1" applyFill="1" applyBorder="1" applyAlignment="1">
      <alignment horizontal="right"/>
    </xf>
    <xf numFmtId="3" fontId="7" fillId="0" borderId="0" xfId="9" applyNumberFormat="1" applyFont="1" applyFill="1" applyBorder="1" applyAlignment="1">
      <alignment horizontal="right" vertical="top"/>
    </xf>
    <xf numFmtId="0" fontId="6" fillId="0" borderId="0" xfId="8" applyFont="1" applyAlignment="1">
      <alignment horizontal="left" vertical="top" wrapText="1"/>
    </xf>
    <xf numFmtId="1" fontId="7" fillId="0" borderId="0" xfId="9" applyNumberFormat="1" applyFont="1" applyFill="1" applyBorder="1" applyAlignment="1">
      <alignment horizontal="right" vertical="top"/>
    </xf>
    <xf numFmtId="0" fontId="7" fillId="0" borderId="0" xfId="8" applyFont="1" applyAlignment="1">
      <alignment vertical="top"/>
    </xf>
    <xf numFmtId="0" fontId="7" fillId="0" borderId="0" xfId="8" applyFont="1" applyAlignment="1">
      <alignment horizontal="left" vertical="top"/>
    </xf>
    <xf numFmtId="0" fontId="7" fillId="0" borderId="0" xfId="8" applyFont="1" applyAlignment="1">
      <alignment vertical="top" wrapText="1"/>
    </xf>
    <xf numFmtId="165" fontId="7" fillId="0" borderId="0" xfId="9" applyNumberFormat="1" applyFont="1" applyFill="1" applyAlignment="1">
      <alignment horizontal="right"/>
    </xf>
    <xf numFmtId="165" fontId="7" fillId="0" borderId="0" xfId="9" applyNumberFormat="1" applyFont="1" applyFill="1" applyAlignment="1">
      <alignment horizontal="right" vertical="top"/>
    </xf>
    <xf numFmtId="0" fontId="11" fillId="0" borderId="0" xfId="0" applyFont="1" applyAlignment="1">
      <alignment horizontal="left" vertical="top"/>
    </xf>
    <xf numFmtId="169" fontId="11" fillId="0" borderId="0" xfId="0" applyNumberFormat="1" applyFont="1" applyAlignment="1">
      <alignment horizontal="right" vertical="top"/>
    </xf>
    <xf numFmtId="172" fontId="6" fillId="0" borderId="0" xfId="0" applyNumberFormat="1" applyFont="1" applyAlignment="1">
      <alignment horizontal="right" wrapText="1"/>
    </xf>
    <xf numFmtId="173" fontId="7" fillId="0" borderId="9" xfId="0" applyNumberFormat="1" applyFont="1" applyBorder="1" applyAlignment="1">
      <alignment horizontal="right" vertical="center"/>
    </xf>
    <xf numFmtId="173" fontId="7" fillId="0" borderId="9" xfId="0" applyNumberFormat="1" applyFont="1" applyBorder="1" applyAlignment="1">
      <alignment horizontal="right" vertical="top"/>
    </xf>
    <xf numFmtId="173" fontId="6" fillId="0" borderId="9" xfId="0" applyNumberFormat="1" applyFont="1" applyBorder="1" applyAlignment="1">
      <alignment horizontal="right" vertical="top"/>
    </xf>
    <xf numFmtId="177" fontId="6" fillId="0" borderId="9" xfId="0" quotePrefix="1" applyNumberFormat="1" applyFont="1" applyBorder="1" applyAlignment="1">
      <alignment horizontal="right"/>
    </xf>
    <xf numFmtId="170" fontId="6" fillId="0" borderId="9" xfId="0" applyNumberFormat="1" applyFont="1" applyBorder="1" applyAlignment="1">
      <alignment horizontal="right"/>
    </xf>
    <xf numFmtId="170" fontId="6" fillId="0" borderId="9" xfId="0" quotePrefix="1" applyNumberFormat="1" applyFont="1" applyBorder="1" applyAlignment="1">
      <alignment horizontal="right"/>
    </xf>
    <xf numFmtId="1" fontId="6" fillId="0" borderId="9" xfId="0" quotePrefix="1" applyNumberFormat="1" applyFont="1" applyBorder="1" applyAlignment="1">
      <alignment horizontal="right"/>
    </xf>
    <xf numFmtId="0" fontId="6" fillId="0" borderId="9" xfId="0" quotePrefix="1" applyFont="1" applyBorder="1" applyAlignment="1">
      <alignment horizontal="right"/>
    </xf>
    <xf numFmtId="0" fontId="6" fillId="0" borderId="9" xfId="0" applyFont="1" applyBorder="1" applyAlignment="1">
      <alignment horizontal="right"/>
    </xf>
    <xf numFmtId="172" fontId="6" fillId="0" borderId="8" xfId="0" applyNumberFormat="1" applyFont="1" applyBorder="1" applyAlignment="1">
      <alignment horizontal="right" wrapText="1"/>
    </xf>
    <xf numFmtId="173" fontId="7" fillId="0" borderId="10" xfId="0" applyNumberFormat="1" applyFont="1" applyBorder="1" applyAlignment="1">
      <alignment horizontal="right" vertical="top"/>
    </xf>
    <xf numFmtId="0" fontId="11" fillId="0" borderId="0" xfId="0" applyFont="1"/>
    <xf numFmtId="0" fontId="6" fillId="6" borderId="0" xfId="0" applyFont="1" applyFill="1" applyAlignment="1">
      <alignment horizontal="left"/>
    </xf>
    <xf numFmtId="0" fontId="6" fillId="6" borderId="1" xfId="0" applyFont="1" applyFill="1" applyBorder="1" applyAlignment="1">
      <alignment horizontal="left"/>
    </xf>
    <xf numFmtId="17" fontId="11" fillId="6" borderId="0" xfId="0" applyNumberFormat="1" applyFont="1" applyFill="1" applyAlignment="1">
      <alignment horizontal="left" vertical="top"/>
    </xf>
    <xf numFmtId="0" fontId="7" fillId="6" borderId="0" xfId="0" applyFont="1" applyFill="1" applyAlignment="1">
      <alignment horizontal="left"/>
    </xf>
    <xf numFmtId="0" fontId="6" fillId="6" borderId="3" xfId="0" applyFont="1" applyFill="1" applyBorder="1" applyAlignment="1">
      <alignment horizontal="left"/>
    </xf>
    <xf numFmtId="3" fontId="11" fillId="0" borderId="0" xfId="0" applyNumberFormat="1" applyFont="1" applyAlignment="1">
      <alignment horizontal="right" wrapText="1"/>
    </xf>
    <xf numFmtId="165" fontId="6" fillId="0" borderId="0" xfId="0" applyNumberFormat="1" applyFont="1" applyAlignment="1">
      <alignment horizontal="right" wrapText="1"/>
    </xf>
    <xf numFmtId="0" fontId="24" fillId="0" borderId="0" xfId="0" applyFont="1" applyAlignment="1">
      <alignment horizontal="right" wrapText="1"/>
    </xf>
    <xf numFmtId="1" fontId="6" fillId="4" borderId="3" xfId="0" applyNumberFormat="1" applyFont="1" applyFill="1" applyBorder="1" applyAlignment="1">
      <alignment horizontal="right" wrapText="1"/>
    </xf>
    <xf numFmtId="0" fontId="6" fillId="0" borderId="11" xfId="0" applyFont="1" applyBorder="1" applyAlignment="1">
      <alignment vertical="top"/>
    </xf>
    <xf numFmtId="0" fontId="6" fillId="0" borderId="11" xfId="5" quotePrefix="1" applyFont="1" applyBorder="1" applyAlignment="1">
      <alignment horizontal="left" vertical="top"/>
    </xf>
    <xf numFmtId="0" fontId="11" fillId="0" borderId="0" xfId="0" applyFont="1" applyAlignment="1">
      <alignment horizontal="left"/>
    </xf>
    <xf numFmtId="170" fontId="23" fillId="0" borderId="0" xfId="0" applyNumberFormat="1" applyFont="1" applyAlignment="1">
      <alignment horizontal="left"/>
    </xf>
    <xf numFmtId="165" fontId="11" fillId="0" borderId="0" xfId="0" applyNumberFormat="1" applyFont="1" applyAlignment="1">
      <alignment horizontal="right" vertical="top"/>
    </xf>
    <xf numFmtId="0" fontId="24" fillId="0" borderId="19" xfId="0" applyFont="1" applyBorder="1" applyAlignment="1">
      <alignment horizontal="left"/>
    </xf>
    <xf numFmtId="0" fontId="24" fillId="0" borderId="18" xfId="0" applyFont="1" applyBorder="1" applyAlignment="1">
      <alignment horizontal="right"/>
    </xf>
    <xf numFmtId="0" fontId="24" fillId="0" borderId="20" xfId="0" applyFont="1" applyBorder="1" applyAlignment="1">
      <alignment horizontal="left" vertical="top"/>
    </xf>
    <xf numFmtId="0" fontId="11" fillId="0" borderId="0" xfId="0" applyFont="1" applyAlignment="1">
      <alignment horizontal="right" vertical="top"/>
    </xf>
    <xf numFmtId="165" fontId="24" fillId="0" borderId="0" xfId="0" applyNumberFormat="1" applyFont="1" applyAlignment="1">
      <alignment horizontal="right" vertical="top"/>
    </xf>
    <xf numFmtId="0" fontId="11" fillId="0" borderId="20" xfId="0" applyFont="1" applyBorder="1" applyAlignment="1">
      <alignment horizontal="left" vertical="top"/>
    </xf>
    <xf numFmtId="165" fontId="7" fillId="0" borderId="0" xfId="0" applyNumberFormat="1" applyFont="1" applyAlignment="1">
      <alignment horizontal="right" vertical="top"/>
    </xf>
    <xf numFmtId="0" fontId="24" fillId="4" borderId="20" xfId="0" applyFont="1" applyFill="1" applyBorder="1" applyAlignment="1">
      <alignment horizontal="left" vertical="top"/>
    </xf>
    <xf numFmtId="0" fontId="11" fillId="4" borderId="20" xfId="0" applyFont="1" applyFill="1" applyBorder="1" applyAlignment="1">
      <alignment horizontal="left" vertical="top"/>
    </xf>
    <xf numFmtId="2" fontId="11" fillId="0" borderId="0" xfId="0" applyNumberFormat="1" applyFont="1" applyAlignment="1">
      <alignment horizontal="right" vertical="top"/>
    </xf>
    <xf numFmtId="2" fontId="24" fillId="0" borderId="0" xfId="0" applyNumberFormat="1" applyFont="1" applyAlignment="1">
      <alignment horizontal="right" vertical="top"/>
    </xf>
    <xf numFmtId="0" fontId="24" fillId="0" borderId="20" xfId="0" applyFont="1" applyBorder="1" applyAlignment="1">
      <alignment horizontal="left" vertical="top" wrapText="1"/>
    </xf>
    <xf numFmtId="0" fontId="24" fillId="0" borderId="19" xfId="0" applyFont="1" applyBorder="1" applyAlignment="1">
      <alignment horizontal="left" vertical="top"/>
    </xf>
    <xf numFmtId="3" fontId="6" fillId="4" borderId="0" xfId="0" applyNumberFormat="1" applyFont="1" applyFill="1" applyAlignment="1">
      <alignment horizontal="right" vertical="top"/>
    </xf>
    <xf numFmtId="1" fontId="6" fillId="4" borderId="0" xfId="0" applyNumberFormat="1" applyFont="1" applyFill="1" applyAlignment="1">
      <alignment horizontal="right"/>
    </xf>
    <xf numFmtId="165" fontId="23" fillId="0" borderId="0" xfId="15" applyNumberFormat="1" applyFont="1"/>
    <xf numFmtId="165" fontId="11" fillId="4" borderId="0" xfId="0" applyNumberFormat="1" applyFont="1" applyFill="1" applyAlignment="1">
      <alignment horizontal="right"/>
    </xf>
    <xf numFmtId="0" fontId="7" fillId="4" borderId="0" xfId="0" applyFont="1" applyFill="1" applyAlignment="1">
      <alignment vertical="top"/>
    </xf>
    <xf numFmtId="17" fontId="7" fillId="6" borderId="0" xfId="0" applyNumberFormat="1" applyFont="1" applyFill="1" applyAlignment="1">
      <alignment horizontal="left" vertical="top"/>
    </xf>
    <xf numFmtId="1" fontId="6" fillId="0" borderId="0" xfId="0" applyNumberFormat="1" applyFont="1" applyAlignment="1">
      <alignment horizontal="right"/>
    </xf>
    <xf numFmtId="17" fontId="6" fillId="0" borderId="0" xfId="5" applyNumberFormat="1" applyFont="1" applyAlignment="1">
      <alignment horizontal="right" vertical="center" wrapText="1"/>
    </xf>
    <xf numFmtId="0" fontId="7" fillId="0" borderId="0" xfId="8" applyFont="1" applyAlignment="1">
      <alignment horizontal="left" vertical="top" wrapText="1"/>
    </xf>
    <xf numFmtId="170" fontId="7" fillId="0" borderId="0" xfId="0" applyNumberFormat="1" applyFont="1"/>
    <xf numFmtId="15" fontId="7" fillId="0" borderId="0" xfId="0" applyNumberFormat="1" applyFont="1" applyAlignment="1">
      <alignment horizontal="right"/>
    </xf>
    <xf numFmtId="0" fontId="7" fillId="0" borderId="0" xfId="0" applyFont="1" applyAlignment="1">
      <alignment horizontal="center"/>
    </xf>
    <xf numFmtId="176" fontId="7" fillId="0" borderId="0" xfId="0" applyNumberFormat="1" applyFont="1" applyAlignment="1">
      <alignment horizontal="right"/>
    </xf>
    <xf numFmtId="14" fontId="7" fillId="0" borderId="0" xfId="10" applyNumberFormat="1" applyFont="1"/>
    <xf numFmtId="165" fontId="7" fillId="0" borderId="0" xfId="10" applyNumberFormat="1" applyFont="1"/>
    <xf numFmtId="0" fontId="26" fillId="0" borderId="0" xfId="0" applyFont="1" applyAlignment="1">
      <alignment horizontal="center"/>
    </xf>
    <xf numFmtId="0" fontId="11" fillId="0" borderId="0" xfId="0" applyFont="1" applyAlignment="1">
      <alignment horizontal="center"/>
    </xf>
    <xf numFmtId="170" fontId="7" fillId="0" borderId="0" xfId="0" applyNumberFormat="1" applyFont="1" applyAlignment="1">
      <alignment horizontal="left"/>
    </xf>
    <xf numFmtId="15" fontId="7" fillId="0" borderId="0" xfId="0" applyNumberFormat="1" applyFont="1"/>
    <xf numFmtId="2" fontId="7" fillId="0" borderId="0" xfId="0" applyNumberFormat="1" applyFont="1"/>
    <xf numFmtId="165" fontId="7" fillId="0" borderId="0" xfId="0" applyNumberFormat="1" applyFont="1"/>
    <xf numFmtId="0" fontId="7" fillId="0" borderId="7" xfId="0" applyFont="1" applyBorder="1"/>
    <xf numFmtId="170" fontId="7" fillId="0" borderId="7" xfId="0" applyNumberFormat="1" applyFont="1" applyBorder="1"/>
    <xf numFmtId="15" fontId="7" fillId="0" borderId="7" xfId="0" applyNumberFormat="1" applyFont="1" applyBorder="1"/>
    <xf numFmtId="176" fontId="7" fillId="0" borderId="7" xfId="0" applyNumberFormat="1" applyFont="1" applyBorder="1"/>
    <xf numFmtId="165" fontId="7" fillId="0" borderId="7" xfId="0" applyNumberFormat="1" applyFont="1" applyBorder="1"/>
    <xf numFmtId="165" fontId="7" fillId="0" borderId="0" xfId="0" applyNumberFormat="1" applyFont="1" applyAlignment="1">
      <alignment horizontal="center"/>
    </xf>
    <xf numFmtId="0" fontId="7" fillId="0" borderId="0" xfId="0" applyFont="1" applyAlignment="1">
      <alignment wrapText="1"/>
    </xf>
    <xf numFmtId="0" fontId="7" fillId="0" borderId="10" xfId="0" applyFont="1" applyBorder="1"/>
    <xf numFmtId="14" fontId="7" fillId="0" borderId="0" xfId="0" applyNumberFormat="1" applyFont="1"/>
    <xf numFmtId="0" fontId="7" fillId="0" borderId="0" xfId="0" applyFont="1" applyAlignment="1">
      <alignment horizontal="right"/>
    </xf>
    <xf numFmtId="2" fontId="7" fillId="0" borderId="0" xfId="0" applyNumberFormat="1" applyFont="1" applyAlignment="1">
      <alignment vertical="top"/>
    </xf>
    <xf numFmtId="0" fontId="7" fillId="0" borderId="1" xfId="0" applyFont="1" applyBorder="1"/>
    <xf numFmtId="0" fontId="7" fillId="0" borderId="17" xfId="0" applyFont="1" applyBorder="1"/>
    <xf numFmtId="0" fontId="7" fillId="0" borderId="22" xfId="0" applyFont="1" applyBorder="1"/>
    <xf numFmtId="0" fontId="7" fillId="0" borderId="24" xfId="0" applyFont="1" applyBorder="1"/>
    <xf numFmtId="1" fontId="7" fillId="0" borderId="0" xfId="0" applyNumberFormat="1" applyFont="1"/>
    <xf numFmtId="1" fontId="7" fillId="0" borderId="0" xfId="0" applyNumberFormat="1" applyFont="1" applyAlignment="1">
      <alignment vertical="top"/>
    </xf>
    <xf numFmtId="3" fontId="7" fillId="0" borderId="0" xfId="0" applyNumberFormat="1" applyFont="1" applyAlignment="1">
      <alignment vertical="top"/>
    </xf>
    <xf numFmtId="165" fontId="6" fillId="0" borderId="0" xfId="0" applyNumberFormat="1" applyFont="1" applyAlignment="1">
      <alignment vertical="top"/>
    </xf>
    <xf numFmtId="3" fontId="6" fillId="0" borderId="0" xfId="0" applyNumberFormat="1" applyFont="1" applyAlignment="1">
      <alignment vertical="top"/>
    </xf>
    <xf numFmtId="0" fontId="6" fillId="0" borderId="0" xfId="0" applyFont="1" applyAlignment="1">
      <alignment vertical="top"/>
    </xf>
    <xf numFmtId="165" fontId="7" fillId="3" borderId="0" xfId="0" applyNumberFormat="1" applyFont="1" applyFill="1"/>
    <xf numFmtId="2" fontId="7" fillId="3" borderId="0" xfId="0" applyNumberFormat="1" applyFont="1" applyFill="1" applyAlignment="1">
      <alignment vertical="top"/>
    </xf>
    <xf numFmtId="2" fontId="7" fillId="3" borderId="0" xfId="0" applyNumberFormat="1" applyFont="1" applyFill="1"/>
    <xf numFmtId="0" fontId="6" fillId="0" borderId="0" xfId="0" applyFont="1" applyAlignment="1">
      <alignment vertical="center"/>
    </xf>
    <xf numFmtId="2" fontId="7" fillId="0" borderId="0" xfId="0" applyNumberFormat="1" applyFont="1" applyAlignment="1">
      <alignment vertical="center"/>
    </xf>
    <xf numFmtId="165" fontId="7" fillId="0" borderId="0" xfId="0" applyNumberFormat="1" applyFont="1" applyAlignment="1">
      <alignment vertical="center"/>
    </xf>
    <xf numFmtId="2" fontId="6" fillId="0" borderId="0" xfId="0" applyNumberFormat="1" applyFont="1" applyAlignment="1">
      <alignment vertical="top"/>
    </xf>
    <xf numFmtId="165" fontId="6" fillId="2" borderId="0" xfId="0" applyNumberFormat="1" applyFont="1" applyFill="1" applyAlignment="1">
      <alignment horizontal="right" vertical="top"/>
    </xf>
    <xf numFmtId="165" fontId="6" fillId="0" borderId="0" xfId="0" applyNumberFormat="1" applyFont="1" applyAlignment="1">
      <alignment horizontal="right" vertical="top"/>
    </xf>
    <xf numFmtId="2" fontId="6" fillId="0" borderId="1" xfId="0" applyNumberFormat="1" applyFont="1" applyBorder="1" applyAlignment="1">
      <alignment vertical="top"/>
    </xf>
    <xf numFmtId="2" fontId="7" fillId="0" borderId="0" xfId="0" applyNumberFormat="1" applyFont="1" applyAlignment="1">
      <alignment vertical="top" wrapText="1"/>
    </xf>
    <xf numFmtId="169" fontId="7" fillId="0" borderId="0" xfId="0" applyNumberFormat="1" applyFont="1" applyAlignment="1">
      <alignment horizontal="right"/>
    </xf>
    <xf numFmtId="3" fontId="7" fillId="0" borderId="0" xfId="0" applyNumberFormat="1" applyFont="1" applyAlignment="1">
      <alignment horizontal="right"/>
    </xf>
    <xf numFmtId="169" fontId="7" fillId="0" borderId="0" xfId="0" applyNumberFormat="1" applyFont="1"/>
    <xf numFmtId="0" fontId="11" fillId="0" borderId="0" xfId="0" applyFont="1" applyAlignment="1">
      <alignment horizontal="right" wrapText="1"/>
    </xf>
    <xf numFmtId="165" fontId="7" fillId="0" borderId="0" xfId="9" applyNumberFormat="1" applyFont="1" applyFill="1" applyBorder="1" applyAlignment="1">
      <alignment horizontal="right"/>
    </xf>
    <xf numFmtId="3" fontId="7" fillId="0" borderId="0" xfId="0" applyNumberFormat="1" applyFont="1" applyAlignment="1">
      <alignment horizontal="right" wrapText="1"/>
    </xf>
    <xf numFmtId="165" fontId="7" fillId="0" borderId="0" xfId="0" applyNumberFormat="1" applyFont="1" applyAlignment="1">
      <alignment horizontal="right"/>
    </xf>
    <xf numFmtId="0" fontId="11" fillId="0" borderId="1" xfId="0" applyFont="1" applyBorder="1"/>
    <xf numFmtId="0" fontId="11" fillId="4" borderId="0" xfId="0" applyFont="1" applyFill="1" applyAlignment="1">
      <alignment horizontal="left" vertical="center"/>
    </xf>
    <xf numFmtId="179" fontId="11" fillId="4" borderId="0" xfId="0" applyNumberFormat="1" applyFont="1" applyFill="1" applyAlignment="1">
      <alignment horizontal="left" vertical="center"/>
    </xf>
    <xf numFmtId="169" fontId="11" fillId="4" borderId="0" xfId="4" applyNumberFormat="1" applyFont="1" applyFill="1" applyBorder="1" applyAlignment="1">
      <alignment horizontal="right" vertical="top"/>
    </xf>
    <xf numFmtId="169" fontId="11" fillId="4" borderId="0" xfId="0" applyNumberFormat="1" applyFont="1" applyFill="1" applyAlignment="1">
      <alignment horizontal="right" vertical="top"/>
    </xf>
    <xf numFmtId="179" fontId="11" fillId="4" borderId="0" xfId="0" applyNumberFormat="1" applyFont="1" applyFill="1" applyAlignment="1">
      <alignment horizontal="left" vertical="top"/>
    </xf>
    <xf numFmtId="0" fontId="7" fillId="0" borderId="0" xfId="0" applyFont="1" applyAlignment="1">
      <alignment horizontal="left"/>
    </xf>
    <xf numFmtId="0" fontId="11" fillId="0" borderId="0" xfId="0" applyFont="1" applyAlignment="1">
      <alignment vertical="center"/>
    </xf>
    <xf numFmtId="0" fontId="11" fillId="4" borderId="0" xfId="0" applyFont="1" applyFill="1" applyAlignment="1">
      <alignment horizontal="left" vertical="top"/>
    </xf>
    <xf numFmtId="0" fontId="7" fillId="5" borderId="0" xfId="0" applyFont="1" applyFill="1"/>
    <xf numFmtId="0" fontId="11" fillId="5" borderId="0" xfId="0" applyFont="1" applyFill="1"/>
    <xf numFmtId="0" fontId="24" fillId="4" borderId="0" xfId="0" applyFont="1" applyFill="1" applyAlignment="1">
      <alignment horizontal="right"/>
    </xf>
    <xf numFmtId="0" fontId="24" fillId="0" borderId="0" xfId="0" applyFont="1"/>
    <xf numFmtId="0" fontId="24" fillId="4" borderId="0" xfId="0" applyFont="1" applyFill="1"/>
    <xf numFmtId="0" fontId="11" fillId="0" borderId="12" xfId="0" applyFont="1" applyBorder="1"/>
    <xf numFmtId="0" fontId="11" fillId="0" borderId="13" xfId="0" applyFont="1" applyBorder="1"/>
    <xf numFmtId="0" fontId="11" fillId="0" borderId="16" xfId="0" applyFont="1" applyBorder="1"/>
    <xf numFmtId="0" fontId="11" fillId="0" borderId="23" xfId="0" applyFont="1" applyBorder="1"/>
    <xf numFmtId="165" fontId="24" fillId="0" borderId="0" xfId="0" applyNumberFormat="1" applyFont="1" applyAlignment="1">
      <alignment horizontal="right" vertical="top" wrapText="1"/>
    </xf>
    <xf numFmtId="165" fontId="11" fillId="0" borderId="0" xfId="0" applyNumberFormat="1" applyFont="1" applyAlignment="1">
      <alignment horizontal="right" vertical="top" wrapText="1"/>
    </xf>
    <xf numFmtId="165" fontId="7" fillId="4" borderId="0" xfId="0" applyNumberFormat="1" applyFont="1" applyFill="1" applyAlignment="1">
      <alignment horizontal="right" vertical="top"/>
    </xf>
    <xf numFmtId="165" fontId="7" fillId="0" borderId="0" xfId="0" applyNumberFormat="1" applyFont="1" applyAlignment="1">
      <alignment horizontal="right" vertical="top" wrapText="1"/>
    </xf>
    <xf numFmtId="170" fontId="23" fillId="0" borderId="0" xfId="0" applyNumberFormat="1" applyFont="1" applyAlignment="1">
      <alignment horizontal="left" wrapText="1"/>
    </xf>
    <xf numFmtId="2" fontId="6" fillId="4" borderId="0" xfId="0" applyNumberFormat="1" applyFont="1" applyFill="1" applyAlignment="1">
      <alignment horizontal="right" vertical="top"/>
    </xf>
    <xf numFmtId="3" fontId="7" fillId="4" borderId="0" xfId="0" applyNumberFormat="1" applyFont="1" applyFill="1" applyAlignment="1">
      <alignment horizontal="right" vertical="top"/>
    </xf>
    <xf numFmtId="2" fontId="7" fillId="4" borderId="0" xfId="0" applyNumberFormat="1" applyFont="1" applyFill="1" applyAlignment="1">
      <alignment vertical="top"/>
    </xf>
    <xf numFmtId="169" fontId="7" fillId="4" borderId="0" xfId="4" applyNumberFormat="1" applyFont="1" applyFill="1" applyBorder="1" applyAlignment="1" applyProtection="1">
      <alignment horizontal="right" vertical="top"/>
    </xf>
    <xf numFmtId="0" fontId="11" fillId="4" borderId="0" xfId="0" applyFont="1" applyFill="1"/>
    <xf numFmtId="0" fontId="7" fillId="0" borderId="25" xfId="0" applyFont="1" applyBorder="1"/>
    <xf numFmtId="165" fontId="7" fillId="4" borderId="0" xfId="0" applyNumberFormat="1" applyFont="1" applyFill="1" applyAlignment="1">
      <alignment vertical="top"/>
    </xf>
    <xf numFmtId="165" fontId="7" fillId="4" borderId="0" xfId="0" applyNumberFormat="1" applyFont="1" applyFill="1" applyAlignment="1">
      <alignment horizontal="center" vertical="top"/>
    </xf>
    <xf numFmtId="0" fontId="6" fillId="0" borderId="27" xfId="8" applyFont="1" applyBorder="1" applyAlignment="1">
      <alignment horizontal="left" vertical="top" wrapText="1"/>
    </xf>
    <xf numFmtId="165" fontId="7" fillId="0" borderId="27" xfId="0" applyNumberFormat="1" applyFont="1" applyBorder="1" applyAlignment="1">
      <alignment vertical="top"/>
    </xf>
    <xf numFmtId="3" fontId="6" fillId="0" borderId="0" xfId="8" applyNumberFormat="1" applyFont="1" applyAlignment="1">
      <alignment horizontal="right"/>
    </xf>
    <xf numFmtId="0" fontId="7" fillId="0" borderId="0" xfId="0" quotePrefix="1" applyFont="1" applyAlignment="1">
      <alignment horizontal="left" wrapText="1"/>
    </xf>
    <xf numFmtId="0" fontId="7" fillId="0" borderId="29" xfId="0" applyFont="1" applyBorder="1"/>
    <xf numFmtId="169" fontId="7" fillId="0" borderId="7" xfId="0" applyNumberFormat="1" applyFont="1" applyBorder="1"/>
    <xf numFmtId="14" fontId="7" fillId="0" borderId="7" xfId="10" applyNumberFormat="1" applyFont="1" applyBorder="1"/>
    <xf numFmtId="165" fontId="7" fillId="4" borderId="7" xfId="0" applyNumberFormat="1" applyFont="1" applyFill="1" applyBorder="1" applyAlignment="1">
      <alignment horizontal="right"/>
    </xf>
    <xf numFmtId="17" fontId="7" fillId="0" borderId="7" xfId="0" applyNumberFormat="1" applyFont="1" applyBorder="1"/>
    <xf numFmtId="2" fontId="23" fillId="0" borderId="7" xfId="0" applyNumberFormat="1" applyFont="1" applyBorder="1" applyAlignment="1">
      <alignment horizontal="right"/>
    </xf>
    <xf numFmtId="0" fontId="7" fillId="0" borderId="7" xfId="0" applyFont="1" applyBorder="1" applyAlignment="1">
      <alignment horizontal="left"/>
    </xf>
    <xf numFmtId="0" fontId="7" fillId="0" borderId="30" xfId="0" applyFont="1" applyBorder="1"/>
    <xf numFmtId="0" fontId="7" fillId="0" borderId="31" xfId="0" applyFont="1" applyBorder="1"/>
    <xf numFmtId="0" fontId="7" fillId="0" borderId="32" xfId="0" applyFont="1" applyBorder="1"/>
    <xf numFmtId="0" fontId="7" fillId="0" borderId="33" xfId="0" applyFont="1" applyBorder="1"/>
    <xf numFmtId="0" fontId="7" fillId="0" borderId="31" xfId="0" applyFont="1" applyBorder="1" applyAlignment="1">
      <alignment horizontal="left"/>
    </xf>
    <xf numFmtId="165" fontId="7" fillId="0" borderId="31" xfId="0" applyNumberFormat="1" applyFont="1" applyBorder="1"/>
    <xf numFmtId="0" fontId="7" fillId="0" borderId="33" xfId="0" applyFont="1" applyBorder="1" applyAlignment="1">
      <alignment horizontal="left"/>
    </xf>
    <xf numFmtId="165" fontId="7" fillId="0" borderId="33" xfId="0" applyNumberFormat="1" applyFont="1" applyBorder="1"/>
    <xf numFmtId="170" fontId="7" fillId="0" borderId="31" xfId="0" applyNumberFormat="1" applyFont="1" applyBorder="1"/>
    <xf numFmtId="170" fontId="7" fillId="0" borderId="33" xfId="0" applyNumberFormat="1" applyFont="1" applyBorder="1"/>
    <xf numFmtId="0" fontId="7" fillId="0" borderId="34" xfId="0" applyFont="1" applyBorder="1"/>
    <xf numFmtId="0" fontId="24" fillId="0" borderId="1" xfId="0" applyFont="1" applyBorder="1" applyAlignment="1">
      <alignment horizontal="right" wrapText="1"/>
    </xf>
    <xf numFmtId="1" fontId="7" fillId="0" borderId="7" xfId="0" applyNumberFormat="1" applyFont="1" applyBorder="1"/>
    <xf numFmtId="1" fontId="7" fillId="0" borderId="31" xfId="0" applyNumberFormat="1" applyFont="1" applyBorder="1"/>
    <xf numFmtId="1" fontId="7" fillId="0" borderId="33" xfId="0" applyNumberFormat="1" applyFont="1" applyBorder="1"/>
    <xf numFmtId="0" fontId="7" fillId="4" borderId="0" xfId="0" applyFont="1" applyFill="1" applyAlignment="1">
      <alignment wrapText="1"/>
    </xf>
    <xf numFmtId="2" fontId="7" fillId="4" borderId="0" xfId="2" quotePrefix="1" applyNumberFormat="1" applyFont="1" applyFill="1" applyAlignment="1">
      <alignment horizontal="left" vertical="top"/>
    </xf>
    <xf numFmtId="169" fontId="11" fillId="0" borderId="0" xfId="0" applyNumberFormat="1" applyFont="1"/>
    <xf numFmtId="0" fontId="11" fillId="0" borderId="0" xfId="0" applyFont="1" applyAlignment="1">
      <alignment wrapText="1"/>
    </xf>
    <xf numFmtId="0" fontId="11" fillId="5" borderId="0" xfId="0" applyFont="1" applyFill="1" applyAlignment="1">
      <alignment wrapText="1"/>
    </xf>
    <xf numFmtId="0" fontId="11" fillId="5" borderId="0" xfId="0" applyFont="1" applyFill="1" applyAlignment="1">
      <alignment vertical="center"/>
    </xf>
    <xf numFmtId="0" fontId="11" fillId="0" borderId="15" xfId="0" applyFont="1" applyBorder="1"/>
    <xf numFmtId="0" fontId="11" fillId="0" borderId="22" xfId="0" applyFont="1" applyBorder="1"/>
    <xf numFmtId="0" fontId="11" fillId="0" borderId="24" xfId="0" applyFont="1" applyBorder="1"/>
    <xf numFmtId="0" fontId="7" fillId="3" borderId="0" xfId="0" applyFont="1" applyFill="1"/>
    <xf numFmtId="0" fontId="6" fillId="6" borderId="27" xfId="0" applyFont="1" applyFill="1" applyBorder="1" applyAlignment="1">
      <alignment horizontal="left"/>
    </xf>
    <xf numFmtId="0" fontId="6" fillId="4" borderId="27" xfId="0" applyFont="1" applyFill="1" applyBorder="1"/>
    <xf numFmtId="0" fontId="9" fillId="4" borderId="27" xfId="0" quotePrefix="1" applyFont="1" applyFill="1" applyBorder="1" applyAlignment="1">
      <alignment horizontal="right"/>
    </xf>
    <xf numFmtId="0" fontId="6" fillId="4" borderId="27" xfId="0" applyFont="1" applyFill="1" applyBorder="1" applyAlignment="1">
      <alignment horizontal="right"/>
    </xf>
    <xf numFmtId="0" fontId="6" fillId="4" borderId="27" xfId="0" quotePrefix="1" applyFont="1" applyFill="1" applyBorder="1" applyAlignment="1">
      <alignment horizontal="right"/>
    </xf>
    <xf numFmtId="174" fontId="6" fillId="4" borderId="27" xfId="0" applyNumberFormat="1" applyFont="1" applyFill="1" applyBorder="1" applyAlignment="1">
      <alignment horizontal="right"/>
    </xf>
    <xf numFmtId="0" fontId="9" fillId="4" borderId="27" xfId="0" quotePrefix="1" applyFont="1" applyFill="1" applyBorder="1" applyAlignment="1">
      <alignment horizontal="left"/>
    </xf>
    <xf numFmtId="0" fontId="7" fillId="0" borderId="27" xfId="0" quotePrefix="1" applyFont="1" applyBorder="1"/>
    <xf numFmtId="0" fontId="7" fillId="4" borderId="27" xfId="0" applyFont="1" applyFill="1" applyBorder="1"/>
    <xf numFmtId="165" fontId="6" fillId="4" borderId="27" xfId="0" applyNumberFormat="1" applyFont="1" applyFill="1" applyBorder="1" applyAlignment="1">
      <alignment horizontal="right" vertical="center"/>
    </xf>
    <xf numFmtId="0" fontId="6" fillId="6" borderId="26" xfId="0" applyFont="1" applyFill="1" applyBorder="1" applyAlignment="1">
      <alignment horizontal="left"/>
    </xf>
    <xf numFmtId="0" fontId="6" fillId="4" borderId="26" xfId="0" applyFont="1" applyFill="1" applyBorder="1" applyAlignment="1">
      <alignment horizontal="left"/>
    </xf>
    <xf numFmtId="165" fontId="11" fillId="4" borderId="0" xfId="0" applyNumberFormat="1" applyFont="1" applyFill="1" applyAlignment="1">
      <alignment horizontal="right" vertical="top"/>
    </xf>
    <xf numFmtId="0" fontId="11" fillId="4" borderId="0" xfId="0" applyFont="1" applyFill="1" applyAlignment="1">
      <alignment vertical="top"/>
    </xf>
    <xf numFmtId="0" fontId="11" fillId="4" borderId="0" xfId="0" applyFont="1" applyFill="1" applyAlignment="1">
      <alignment horizontal="right"/>
    </xf>
    <xf numFmtId="0" fontId="11" fillId="4" borderId="0" xfId="0" applyFont="1" applyFill="1" applyAlignment="1">
      <alignment horizontal="right" vertical="top"/>
    </xf>
    <xf numFmtId="0" fontId="7" fillId="0" borderId="35" xfId="0" applyFont="1" applyBorder="1"/>
    <xf numFmtId="0" fontId="7" fillId="0" borderId="36" xfId="0" applyFont="1" applyBorder="1"/>
    <xf numFmtId="0" fontId="11" fillId="0" borderId="35" xfId="0" applyFont="1" applyBorder="1"/>
    <xf numFmtId="0" fontId="11" fillId="0" borderId="36" xfId="0" applyFont="1" applyBorder="1"/>
    <xf numFmtId="1" fontId="6" fillId="4" borderId="38" xfId="0" applyNumberFormat="1" applyFont="1" applyFill="1" applyBorder="1" applyAlignment="1">
      <alignment horizontal="right"/>
    </xf>
    <xf numFmtId="1" fontId="6" fillId="4" borderId="37" xfId="0" applyNumberFormat="1" applyFont="1" applyFill="1" applyBorder="1" applyAlignment="1">
      <alignment horizontal="right"/>
    </xf>
    <xf numFmtId="170" fontId="7" fillId="0" borderId="37" xfId="0" applyNumberFormat="1" applyFont="1" applyBorder="1"/>
    <xf numFmtId="15" fontId="7" fillId="0" borderId="37" xfId="0" applyNumberFormat="1" applyFont="1" applyBorder="1" applyAlignment="1">
      <alignment horizontal="right" vertical="center"/>
    </xf>
    <xf numFmtId="0" fontId="7" fillId="0" borderId="37" xfId="0" applyFont="1" applyBorder="1"/>
    <xf numFmtId="0" fontId="7" fillId="0" borderId="37" xfId="0" quotePrefix="1" applyFont="1" applyBorder="1" applyAlignment="1">
      <alignment horizontal="left" wrapText="1"/>
    </xf>
    <xf numFmtId="0" fontId="7" fillId="0" borderId="38" xfId="0" applyFont="1" applyBorder="1"/>
    <xf numFmtId="0" fontId="7" fillId="0" borderId="37" xfId="0" applyFont="1" applyBorder="1" applyAlignment="1">
      <alignment vertical="center"/>
    </xf>
    <xf numFmtId="165" fontId="7" fillId="0" borderId="37" xfId="0" applyNumberFormat="1" applyFont="1" applyBorder="1" applyAlignment="1">
      <alignment vertical="center"/>
    </xf>
    <xf numFmtId="165" fontId="7" fillId="0" borderId="37" xfId="0" applyNumberFormat="1" applyFont="1" applyBorder="1"/>
    <xf numFmtId="165" fontId="7" fillId="0" borderId="37" xfId="0" applyNumberFormat="1" applyFont="1" applyBorder="1" applyAlignment="1">
      <alignment horizontal="right" vertical="center"/>
    </xf>
    <xf numFmtId="165" fontId="7" fillId="0" borderId="37" xfId="0" applyNumberFormat="1" applyFont="1" applyBorder="1" applyAlignment="1">
      <alignment vertical="center" wrapText="1"/>
    </xf>
    <xf numFmtId="0" fontId="7" fillId="0" borderId="37" xfId="0" applyFont="1" applyBorder="1" applyAlignment="1">
      <alignment horizontal="left" vertical="center"/>
    </xf>
    <xf numFmtId="165" fontId="7" fillId="0" borderId="37" xfId="0" quotePrefix="1" applyNumberFormat="1" applyFont="1" applyBorder="1" applyAlignment="1">
      <alignment horizontal="left" wrapText="1"/>
    </xf>
    <xf numFmtId="165" fontId="7" fillId="0" borderId="38" xfId="0" quotePrefix="1" applyNumberFormat="1" applyFont="1" applyBorder="1" applyAlignment="1">
      <alignment horizontal="left" wrapText="1"/>
    </xf>
    <xf numFmtId="0" fontId="7" fillId="0" borderId="38" xfId="13" applyFont="1" applyBorder="1" applyAlignment="1">
      <alignment wrapText="1"/>
    </xf>
    <xf numFmtId="1" fontId="7" fillId="0" borderId="37" xfId="0" quotePrefix="1" applyNumberFormat="1" applyFont="1" applyBorder="1" applyAlignment="1">
      <alignment horizontal="left" wrapText="1"/>
    </xf>
    <xf numFmtId="0" fontId="7" fillId="0" borderId="37" xfId="0" applyFont="1" applyBorder="1" applyAlignment="1">
      <alignment horizontal="left"/>
    </xf>
    <xf numFmtId="0" fontId="7" fillId="0" borderId="38" xfId="0" quotePrefix="1" applyFont="1" applyBorder="1" applyAlignment="1">
      <alignment horizontal="left" wrapText="1"/>
    </xf>
    <xf numFmtId="165" fontId="7" fillId="0" borderId="39" xfId="0" applyNumberFormat="1" applyFont="1" applyBorder="1" applyAlignment="1">
      <alignment horizontal="center"/>
    </xf>
    <xf numFmtId="165" fontId="7" fillId="0" borderId="40" xfId="0" applyNumberFormat="1" applyFont="1" applyBorder="1" applyAlignment="1">
      <alignment horizontal="center"/>
    </xf>
    <xf numFmtId="165" fontId="7" fillId="0" borderId="41" xfId="0" applyNumberFormat="1" applyFont="1" applyBorder="1" applyAlignment="1">
      <alignment horizontal="center"/>
    </xf>
    <xf numFmtId="165" fontId="7" fillId="0" borderId="42" xfId="0" applyNumberFormat="1" applyFont="1" applyBorder="1" applyAlignment="1">
      <alignment horizontal="center"/>
    </xf>
    <xf numFmtId="0" fontId="7" fillId="0" borderId="42" xfId="0" applyFont="1" applyBorder="1"/>
    <xf numFmtId="170" fontId="7" fillId="0" borderId="42" xfId="0" applyNumberFormat="1" applyFont="1" applyBorder="1" applyAlignment="1">
      <alignment horizontal="left"/>
    </xf>
    <xf numFmtId="176" fontId="7" fillId="0" borderId="42" xfId="0" applyNumberFormat="1" applyFont="1" applyBorder="1"/>
    <xf numFmtId="165" fontId="7" fillId="0" borderId="42" xfId="0" applyNumberFormat="1" applyFont="1" applyBorder="1"/>
    <xf numFmtId="14" fontId="7" fillId="0" borderId="42" xfId="10" applyNumberFormat="1" applyFont="1" applyBorder="1"/>
    <xf numFmtId="165" fontId="7" fillId="0" borderId="42" xfId="10" applyNumberFormat="1" applyFont="1" applyBorder="1"/>
    <xf numFmtId="15" fontId="7" fillId="0" borderId="42" xfId="0" applyNumberFormat="1" applyFont="1" applyBorder="1"/>
    <xf numFmtId="0" fontId="7" fillId="0" borderId="42" xfId="0" applyFont="1" applyBorder="1" applyAlignment="1">
      <alignment horizontal="left"/>
    </xf>
    <xf numFmtId="166" fontId="7" fillId="0" borderId="37" xfId="0" applyNumberFormat="1" applyFont="1" applyBorder="1" applyAlignment="1">
      <alignment horizontal="left" vertical="top"/>
    </xf>
    <xf numFmtId="173" fontId="7" fillId="0" borderId="37" xfId="0" applyNumberFormat="1" applyFont="1" applyBorder="1" applyAlignment="1">
      <alignment horizontal="right" vertical="center"/>
    </xf>
    <xf numFmtId="166" fontId="6" fillId="0" borderId="37" xfId="0" applyNumberFormat="1" applyFont="1" applyBorder="1" applyAlignment="1">
      <alignment horizontal="left" vertical="top"/>
    </xf>
    <xf numFmtId="173" fontId="6" fillId="0" borderId="37" xfId="0" applyNumberFormat="1" applyFont="1" applyBorder="1" applyAlignment="1">
      <alignment horizontal="right" vertical="center"/>
    </xf>
    <xf numFmtId="172" fontId="6" fillId="0" borderId="37" xfId="0" applyNumberFormat="1" applyFont="1" applyBorder="1" applyAlignment="1">
      <alignment horizontal="right"/>
    </xf>
    <xf numFmtId="172" fontId="6" fillId="0" borderId="0" xfId="0" applyNumberFormat="1" applyFont="1" applyAlignment="1">
      <alignment horizontal="right"/>
    </xf>
    <xf numFmtId="172" fontId="6" fillId="0" borderId="38" xfId="0" applyNumberFormat="1" applyFont="1" applyBorder="1" applyAlignment="1">
      <alignment horizontal="right"/>
    </xf>
    <xf numFmtId="172" fontId="6" fillId="0" borderId="36" xfId="0" applyNumberFormat="1" applyFont="1" applyBorder="1" applyAlignment="1">
      <alignment horizontal="right"/>
    </xf>
    <xf numFmtId="172" fontId="6" fillId="0" borderId="37" xfId="0" applyNumberFormat="1" applyFont="1" applyBorder="1" applyAlignment="1">
      <alignment horizontal="right" wrapText="1"/>
    </xf>
    <xf numFmtId="173" fontId="7" fillId="0" borderId="36" xfId="0" applyNumberFormat="1" applyFont="1" applyBorder="1" applyAlignment="1">
      <alignment horizontal="right" vertical="top"/>
    </xf>
    <xf numFmtId="173" fontId="7" fillId="0" borderId="37" xfId="0" applyNumberFormat="1" applyFont="1" applyBorder="1" applyAlignment="1">
      <alignment horizontal="right" vertical="top"/>
    </xf>
    <xf numFmtId="173" fontId="6" fillId="0" borderId="37" xfId="0" applyNumberFormat="1" applyFont="1" applyBorder="1" applyAlignment="1">
      <alignment horizontal="right" vertical="top"/>
    </xf>
    <xf numFmtId="0" fontId="6" fillId="4" borderId="38" xfId="0" quotePrefix="1" applyFont="1" applyFill="1" applyBorder="1" applyAlignment="1">
      <alignment horizontal="left"/>
    </xf>
    <xf numFmtId="170" fontId="6" fillId="4" borderId="38" xfId="0" applyNumberFormat="1" applyFont="1" applyFill="1" applyBorder="1" applyAlignment="1">
      <alignment horizontal="right"/>
    </xf>
    <xf numFmtId="175" fontId="6" fillId="4" borderId="38" xfId="0" applyNumberFormat="1" applyFont="1" applyFill="1" applyBorder="1" applyAlignment="1">
      <alignment horizontal="right"/>
    </xf>
    <xf numFmtId="170" fontId="6" fillId="4" borderId="38" xfId="0" applyNumberFormat="1" applyFont="1" applyFill="1" applyBorder="1" applyAlignment="1" applyProtection="1">
      <alignment horizontal="right"/>
      <protection locked="0" hidden="1"/>
    </xf>
    <xf numFmtId="2" fontId="24" fillId="0" borderId="37" xfId="0" applyNumberFormat="1" applyFont="1" applyBorder="1" applyAlignment="1">
      <alignment horizontal="right" vertical="top"/>
    </xf>
    <xf numFmtId="3" fontId="7" fillId="0" borderId="37" xfId="9" applyNumberFormat="1" applyFont="1" applyFill="1" applyBorder="1" applyAlignment="1">
      <alignment horizontal="right" vertical="top"/>
    </xf>
    <xf numFmtId="0" fontId="7" fillId="0" borderId="38" xfId="0" quotePrefix="1" applyFont="1" applyBorder="1"/>
    <xf numFmtId="2" fontId="11" fillId="4" borderId="0" xfId="0" applyNumberFormat="1" applyFont="1" applyFill="1" applyAlignment="1">
      <alignment horizontal="right" vertical="top"/>
    </xf>
    <xf numFmtId="2" fontId="6" fillId="4" borderId="37" xfId="0" applyNumberFormat="1" applyFont="1" applyFill="1" applyBorder="1" applyAlignment="1">
      <alignment vertical="top"/>
    </xf>
    <xf numFmtId="2" fontId="6" fillId="4" borderId="37" xfId="0" applyNumberFormat="1" applyFont="1" applyFill="1" applyBorder="1" applyAlignment="1">
      <alignment horizontal="center" vertical="center"/>
    </xf>
    <xf numFmtId="2" fontId="6" fillId="4" borderId="37" xfId="0" quotePrefix="1" applyNumberFormat="1" applyFont="1" applyFill="1" applyBorder="1" applyAlignment="1">
      <alignment horizontal="left" vertical="top"/>
    </xf>
    <xf numFmtId="167" fontId="6" fillId="4" borderId="37" xfId="0" applyNumberFormat="1" applyFont="1" applyFill="1" applyBorder="1" applyAlignment="1">
      <alignment horizontal="right"/>
    </xf>
    <xf numFmtId="2" fontId="6" fillId="4" borderId="37" xfId="0" applyNumberFormat="1" applyFont="1" applyFill="1" applyBorder="1" applyAlignment="1">
      <alignment horizontal="right"/>
    </xf>
    <xf numFmtId="17" fontId="6" fillId="4" borderId="37" xfId="0" applyNumberFormat="1" applyFont="1" applyFill="1" applyBorder="1" applyAlignment="1">
      <alignment horizontal="right"/>
    </xf>
    <xf numFmtId="165" fontId="6" fillId="4" borderId="37" xfId="0" applyNumberFormat="1" applyFont="1" applyFill="1" applyBorder="1" applyAlignment="1">
      <alignment horizontal="right"/>
    </xf>
    <xf numFmtId="2" fontId="6" fillId="4" borderId="36" xfId="0" quotePrefix="1" applyNumberFormat="1" applyFont="1" applyFill="1" applyBorder="1" applyAlignment="1">
      <alignment horizontal="left" vertical="top"/>
    </xf>
    <xf numFmtId="2" fontId="6" fillId="4" borderId="36" xfId="0" applyNumberFormat="1" applyFont="1" applyFill="1" applyBorder="1" applyAlignment="1">
      <alignment horizontal="right" vertical="center"/>
    </xf>
    <xf numFmtId="3" fontId="6" fillId="4" borderId="36" xfId="0" applyNumberFormat="1" applyFont="1" applyFill="1" applyBorder="1" applyAlignment="1">
      <alignment horizontal="right" vertical="top"/>
    </xf>
    <xf numFmtId="165" fontId="6" fillId="4" borderId="36" xfId="0" applyNumberFormat="1" applyFont="1" applyFill="1" applyBorder="1" applyAlignment="1">
      <alignment horizontal="right" vertical="top"/>
    </xf>
    <xf numFmtId="2" fontId="6" fillId="4" borderId="36" xfId="0" applyNumberFormat="1" applyFont="1" applyFill="1" applyBorder="1" applyAlignment="1">
      <alignment horizontal="right" vertical="top"/>
    </xf>
    <xf numFmtId="2" fontId="6" fillId="4" borderId="36" xfId="0" applyNumberFormat="1" applyFont="1" applyFill="1" applyBorder="1" applyAlignment="1">
      <alignment vertical="top"/>
    </xf>
    <xf numFmtId="169" fontId="6" fillId="4" borderId="36" xfId="4" applyNumberFormat="1" applyFont="1" applyFill="1" applyBorder="1" applyAlignment="1" applyProtection="1">
      <alignment horizontal="right" vertical="top"/>
    </xf>
    <xf numFmtId="2" fontId="6" fillId="4" borderId="37" xfId="0" applyNumberFormat="1" applyFont="1" applyFill="1" applyBorder="1" applyAlignment="1">
      <alignment horizontal="right" vertical="center"/>
    </xf>
    <xf numFmtId="3" fontId="6" fillId="4" borderId="37" xfId="0" applyNumberFormat="1" applyFont="1" applyFill="1" applyBorder="1" applyAlignment="1">
      <alignment horizontal="right" vertical="top"/>
    </xf>
    <xf numFmtId="165" fontId="6" fillId="4" borderId="37" xfId="0" applyNumberFormat="1" applyFont="1" applyFill="1" applyBorder="1" applyAlignment="1">
      <alignment horizontal="right" vertical="top"/>
    </xf>
    <xf numFmtId="2" fontId="6" fillId="4" borderId="37" xfId="0" applyNumberFormat="1" applyFont="1" applyFill="1" applyBorder="1" applyAlignment="1">
      <alignment horizontal="right" vertical="top"/>
    </xf>
    <xf numFmtId="169" fontId="6" fillId="4" borderId="37" xfId="4" applyNumberFormat="1" applyFont="1" applyFill="1" applyBorder="1" applyAlignment="1" applyProtection="1">
      <alignment horizontal="right" vertical="top"/>
    </xf>
    <xf numFmtId="2" fontId="6" fillId="4" borderId="37" xfId="2" applyNumberFormat="1" applyFont="1" applyFill="1" applyBorder="1" applyAlignment="1">
      <alignment horizontal="left" vertical="top"/>
    </xf>
    <xf numFmtId="2" fontId="6" fillId="4" borderId="38" xfId="2" quotePrefix="1" applyNumberFormat="1" applyFont="1" applyFill="1" applyBorder="1" applyAlignment="1">
      <alignment horizontal="left" vertical="top"/>
    </xf>
    <xf numFmtId="2" fontId="6" fillId="4" borderId="38" xfId="0" applyNumberFormat="1" applyFont="1" applyFill="1" applyBorder="1" applyAlignment="1">
      <alignment horizontal="right" vertical="center"/>
    </xf>
    <xf numFmtId="3" fontId="6" fillId="4" borderId="38" xfId="0" applyNumberFormat="1" applyFont="1" applyFill="1" applyBorder="1" applyAlignment="1">
      <alignment horizontal="right" vertical="top"/>
    </xf>
    <xf numFmtId="165" fontId="6" fillId="4" borderId="38" xfId="0" applyNumberFormat="1" applyFont="1" applyFill="1" applyBorder="1" applyAlignment="1">
      <alignment horizontal="right" vertical="top"/>
    </xf>
    <xf numFmtId="169" fontId="6" fillId="4" borderId="38" xfId="4" applyNumberFormat="1" applyFont="1" applyFill="1" applyBorder="1" applyAlignment="1" applyProtection="1">
      <alignment horizontal="right" vertical="top"/>
    </xf>
    <xf numFmtId="171" fontId="6" fillId="0" borderId="38" xfId="0" applyNumberFormat="1" applyFont="1" applyBorder="1" applyAlignment="1">
      <alignment horizontal="left"/>
    </xf>
    <xf numFmtId="170" fontId="6" fillId="0" borderId="0" xfId="0" quotePrefix="1" applyNumberFormat="1" applyFont="1" applyAlignment="1">
      <alignment horizontal="right"/>
    </xf>
    <xf numFmtId="172" fontId="6" fillId="0" borderId="38" xfId="0" applyNumberFormat="1" applyFont="1" applyBorder="1" applyAlignment="1">
      <alignment horizontal="right" wrapText="1"/>
    </xf>
    <xf numFmtId="0" fontId="9" fillId="4" borderId="37" xfId="0" quotePrefix="1" applyFont="1" applyFill="1" applyBorder="1" applyAlignment="1">
      <alignment horizontal="left"/>
    </xf>
    <xf numFmtId="0" fontId="9" fillId="4" borderId="37" xfId="0" quotePrefix="1" applyFont="1" applyFill="1" applyBorder="1" applyAlignment="1">
      <alignment horizontal="right"/>
    </xf>
    <xf numFmtId="172" fontId="6" fillId="4" borderId="38" xfId="0" applyNumberFormat="1" applyFont="1" applyFill="1" applyBorder="1" applyAlignment="1">
      <alignment horizontal="right"/>
    </xf>
    <xf numFmtId="170" fontId="6" fillId="4" borderId="38" xfId="0" applyNumberFormat="1" applyFont="1" applyFill="1" applyBorder="1" applyAlignment="1">
      <alignment horizontal="right" wrapText="1"/>
    </xf>
    <xf numFmtId="166" fontId="7" fillId="4" borderId="37" xfId="0" quotePrefix="1" applyNumberFormat="1" applyFont="1" applyFill="1" applyBorder="1" applyAlignment="1">
      <alignment horizontal="left" vertical="top" wrapText="1"/>
    </xf>
    <xf numFmtId="165" fontId="7" fillId="4" borderId="37" xfId="0" applyNumberFormat="1" applyFont="1" applyFill="1" applyBorder="1" applyAlignment="1">
      <alignment horizontal="right" vertical="center"/>
    </xf>
    <xf numFmtId="2" fontId="7" fillId="4" borderId="37" xfId="0" applyNumberFormat="1" applyFont="1" applyFill="1" applyBorder="1" applyAlignment="1">
      <alignment horizontal="right" vertical="center"/>
    </xf>
    <xf numFmtId="2" fontId="7" fillId="4" borderId="37" xfId="0" applyNumberFormat="1" applyFont="1" applyFill="1" applyBorder="1" applyAlignment="1">
      <alignment horizontal="right" vertical="top"/>
    </xf>
    <xf numFmtId="17" fontId="6" fillId="0" borderId="37" xfId="0" quotePrefix="1" applyNumberFormat="1" applyFont="1" applyBorder="1" applyAlignment="1">
      <alignment horizontal="right" wrapText="1"/>
    </xf>
    <xf numFmtId="17" fontId="6" fillId="0" borderId="38" xfId="0" quotePrefix="1" applyNumberFormat="1" applyFont="1" applyBorder="1" applyAlignment="1">
      <alignment horizontal="right" wrapText="1"/>
    </xf>
    <xf numFmtId="3" fontId="6" fillId="0" borderId="37" xfId="0" applyNumberFormat="1" applyFont="1" applyBorder="1" applyAlignment="1">
      <alignment horizontal="right"/>
    </xf>
    <xf numFmtId="3" fontId="6" fillId="0" borderId="37" xfId="0" applyNumberFormat="1" applyFont="1" applyBorder="1" applyAlignment="1">
      <alignment horizontal="right" wrapText="1"/>
    </xf>
    <xf numFmtId="165" fontId="6" fillId="0" borderId="37" xfId="0" applyNumberFormat="1" applyFont="1" applyBorder="1" applyAlignment="1">
      <alignment horizontal="right"/>
    </xf>
    <xf numFmtId="165" fontId="6" fillId="0" borderId="37" xfId="0" applyNumberFormat="1" applyFont="1" applyBorder="1" applyAlignment="1">
      <alignment horizontal="right" wrapText="1"/>
    </xf>
    <xf numFmtId="3" fontId="24" fillId="0" borderId="37" xfId="0" applyNumberFormat="1" applyFont="1" applyBorder="1" applyAlignment="1">
      <alignment wrapText="1"/>
    </xf>
    <xf numFmtId="169" fontId="6" fillId="0" borderId="37" xfId="0" applyNumberFormat="1" applyFont="1" applyBorder="1"/>
    <xf numFmtId="3" fontId="24" fillId="0" borderId="37" xfId="0" applyNumberFormat="1" applyFont="1" applyBorder="1" applyAlignment="1">
      <alignment horizontal="right" wrapText="1"/>
    </xf>
    <xf numFmtId="0" fontId="24" fillId="0" borderId="37" xfId="0" applyFont="1" applyBorder="1" applyAlignment="1">
      <alignment horizontal="right" wrapText="1"/>
    </xf>
    <xf numFmtId="165" fontId="6" fillId="0" borderId="37" xfId="9" applyNumberFormat="1" applyFont="1" applyFill="1" applyBorder="1" applyAlignment="1">
      <alignment horizontal="right"/>
    </xf>
    <xf numFmtId="0" fontId="7" fillId="0" borderId="36" xfId="0" applyFont="1" applyBorder="1" applyAlignment="1">
      <alignment horizontal="right"/>
    </xf>
    <xf numFmtId="169" fontId="6" fillId="0" borderId="37" xfId="0" applyNumberFormat="1" applyFont="1" applyBorder="1" applyAlignment="1">
      <alignment horizontal="right"/>
    </xf>
    <xf numFmtId="3" fontId="6" fillId="0" borderId="37" xfId="0" applyNumberFormat="1" applyFont="1" applyBorder="1"/>
    <xf numFmtId="169" fontId="11" fillId="4" borderId="0" xfId="15" applyNumberFormat="1" applyFont="1" applyFill="1" applyBorder="1" applyAlignment="1">
      <alignment horizontal="right" vertical="top"/>
    </xf>
    <xf numFmtId="0" fontId="7" fillId="0" borderId="43" xfId="0" applyFont="1" applyBorder="1"/>
    <xf numFmtId="169" fontId="11" fillId="4" borderId="0" xfId="12" applyNumberFormat="1" applyFont="1" applyFill="1" applyAlignment="1">
      <alignment horizontal="right" vertical="top"/>
    </xf>
    <xf numFmtId="1" fontId="7" fillId="0" borderId="37" xfId="9" applyNumberFormat="1" applyFont="1" applyFill="1" applyBorder="1" applyAlignment="1">
      <alignment horizontal="right" vertical="top"/>
    </xf>
    <xf numFmtId="165" fontId="7" fillId="0" borderId="37" xfId="0" applyNumberFormat="1" applyFont="1" applyBorder="1" applyAlignment="1">
      <alignment vertical="top"/>
    </xf>
    <xf numFmtId="0" fontId="6" fillId="0" borderId="44" xfId="8" applyFont="1" applyBorder="1" applyAlignment="1">
      <alignment horizontal="right"/>
    </xf>
    <xf numFmtId="1" fontId="6" fillId="4" borderId="45" xfId="0" applyNumberFormat="1" applyFont="1" applyFill="1" applyBorder="1" applyAlignment="1">
      <alignment horizontal="right"/>
    </xf>
    <xf numFmtId="1" fontId="6" fillId="0" borderId="44" xfId="8" applyNumberFormat="1" applyFont="1" applyBorder="1" applyAlignment="1">
      <alignment horizontal="right"/>
    </xf>
    <xf numFmtId="1" fontId="6" fillId="4" borderId="44" xfId="0" applyNumberFormat="1" applyFont="1" applyFill="1" applyBorder="1" applyAlignment="1">
      <alignment horizontal="right"/>
    </xf>
    <xf numFmtId="0" fontId="7" fillId="0" borderId="44" xfId="0" applyFont="1" applyBorder="1" applyAlignment="1">
      <alignment vertical="top"/>
    </xf>
    <xf numFmtId="0" fontId="7" fillId="0" borderId="44" xfId="0" applyFont="1" applyBorder="1"/>
    <xf numFmtId="166" fontId="6" fillId="4" borderId="45" xfId="0" quotePrefix="1" applyNumberFormat="1" applyFont="1" applyFill="1" applyBorder="1" applyAlignment="1">
      <alignment horizontal="left" vertical="top"/>
    </xf>
    <xf numFmtId="165" fontId="6" fillId="4" borderId="45" xfId="0" applyNumberFormat="1" applyFont="1" applyFill="1" applyBorder="1" applyAlignment="1">
      <alignment horizontal="right" vertical="center"/>
    </xf>
    <xf numFmtId="0" fontId="7" fillId="4" borderId="45" xfId="0" applyFont="1" applyFill="1" applyBorder="1"/>
    <xf numFmtId="0" fontId="7" fillId="4" borderId="45" xfId="0" applyFont="1" applyFill="1" applyBorder="1" applyAlignment="1">
      <alignment horizontal="right" vertical="top"/>
    </xf>
    <xf numFmtId="14" fontId="7" fillId="4" borderId="45" xfId="0" applyNumberFormat="1" applyFont="1" applyFill="1" applyBorder="1" applyAlignment="1">
      <alignment horizontal="right" vertical="top"/>
    </xf>
    <xf numFmtId="2" fontId="7" fillId="4" borderId="45" xfId="0" applyNumberFormat="1" applyFont="1" applyFill="1" applyBorder="1" applyAlignment="1">
      <alignment horizontal="right" vertical="top"/>
    </xf>
    <xf numFmtId="17" fontId="7" fillId="6" borderId="44" xfId="0" applyNumberFormat="1" applyFont="1" applyFill="1" applyBorder="1" applyAlignment="1">
      <alignment horizontal="left" vertical="top"/>
    </xf>
    <xf numFmtId="165" fontId="7" fillId="4" borderId="44" xfId="0" applyNumberFormat="1" applyFont="1" applyFill="1" applyBorder="1" applyAlignment="1">
      <alignment horizontal="center" vertical="top"/>
    </xf>
    <xf numFmtId="165" fontId="7" fillId="4" borderId="44" xfId="0" applyNumberFormat="1" applyFont="1" applyFill="1" applyBorder="1" applyAlignment="1">
      <alignment vertical="top"/>
    </xf>
    <xf numFmtId="17" fontId="11" fillId="6" borderId="44" xfId="0" applyNumberFormat="1" applyFont="1" applyFill="1" applyBorder="1" applyAlignment="1">
      <alignment horizontal="left" vertical="top"/>
    </xf>
    <xf numFmtId="179" fontId="11" fillId="4" borderId="44" xfId="0" applyNumberFormat="1" applyFont="1" applyFill="1" applyBorder="1" applyAlignment="1">
      <alignment horizontal="left" vertical="top"/>
    </xf>
    <xf numFmtId="169" fontId="11" fillId="4" borderId="44" xfId="4" applyNumberFormat="1" applyFont="1" applyFill="1" applyBorder="1" applyAlignment="1">
      <alignment horizontal="right" vertical="top"/>
    </xf>
    <xf numFmtId="169" fontId="11" fillId="4" borderId="44" xfId="0" applyNumberFormat="1" applyFont="1" applyFill="1" applyBorder="1" applyAlignment="1">
      <alignment horizontal="right" vertical="top"/>
    </xf>
    <xf numFmtId="17" fontId="7" fillId="4" borderId="0" xfId="0" applyNumberFormat="1" applyFont="1" applyFill="1" applyAlignment="1">
      <alignment horizontal="right" vertical="top"/>
    </xf>
    <xf numFmtId="17" fontId="6" fillId="4" borderId="0" xfId="0" applyNumberFormat="1" applyFont="1" applyFill="1" applyAlignment="1">
      <alignment horizontal="right" vertical="top"/>
    </xf>
    <xf numFmtId="0" fontId="11" fillId="4" borderId="44" xfId="12" applyFont="1" applyFill="1" applyBorder="1" applyAlignment="1">
      <alignment horizontal="left" vertical="top"/>
    </xf>
    <xf numFmtId="0" fontId="11" fillId="0" borderId="44" xfId="0" applyFont="1" applyBorder="1"/>
    <xf numFmtId="179" fontId="11" fillId="0" borderId="44" xfId="0" applyNumberFormat="1" applyFont="1" applyBorder="1" applyAlignment="1">
      <alignment horizontal="left" vertical="top"/>
    </xf>
    <xf numFmtId="165" fontId="11" fillId="0" borderId="44" xfId="0" applyNumberFormat="1" applyFont="1" applyBorder="1"/>
    <xf numFmtId="169" fontId="11" fillId="0" borderId="44" xfId="0" applyNumberFormat="1" applyFont="1" applyBorder="1" applyAlignment="1">
      <alignment horizontal="right" vertical="top"/>
    </xf>
    <xf numFmtId="165" fontId="7" fillId="0" borderId="44" xfId="0" applyNumberFormat="1" applyFont="1" applyBorder="1" applyAlignment="1">
      <alignment vertical="top"/>
    </xf>
    <xf numFmtId="0" fontId="6" fillId="4" borderId="0" xfId="0" applyFont="1" applyFill="1" applyAlignment="1">
      <alignment horizontal="right"/>
    </xf>
    <xf numFmtId="17" fontId="6" fillId="0" borderId="1" xfId="0" quotePrefix="1" applyNumberFormat="1" applyFont="1" applyBorder="1" applyAlignment="1">
      <alignment horizontal="right" wrapText="1"/>
    </xf>
    <xf numFmtId="17" fontId="6" fillId="0" borderId="1" xfId="0" applyNumberFormat="1" applyFont="1" applyBorder="1" applyAlignment="1">
      <alignment horizontal="right"/>
    </xf>
    <xf numFmtId="0" fontId="24" fillId="4" borderId="37" xfId="0" applyFont="1" applyFill="1" applyBorder="1" applyAlignment="1">
      <alignment horizontal="right"/>
    </xf>
    <xf numFmtId="0" fontId="24" fillId="0" borderId="1" xfId="0" applyFont="1" applyBorder="1" applyAlignment="1">
      <alignment horizontal="right"/>
    </xf>
    <xf numFmtId="170" fontId="24" fillId="0" borderId="37" xfId="0" applyNumberFormat="1" applyFont="1" applyBorder="1" applyAlignment="1">
      <alignment horizontal="right" wrapText="1"/>
    </xf>
    <xf numFmtId="165" fontId="7" fillId="0" borderId="45" xfId="0" applyNumberFormat="1" applyFont="1" applyBorder="1"/>
    <xf numFmtId="165" fontId="23" fillId="0" borderId="0" xfId="0" applyNumberFormat="1" applyFont="1"/>
    <xf numFmtId="0" fontId="7" fillId="0" borderId="0" xfId="0" quotePrefix="1" applyFont="1"/>
    <xf numFmtId="0" fontId="6" fillId="6" borderId="44" xfId="0" applyFont="1" applyFill="1" applyBorder="1" applyAlignment="1">
      <alignment horizontal="left"/>
    </xf>
    <xf numFmtId="0" fontId="6" fillId="4" borderId="44" xfId="0" applyFont="1" applyFill="1" applyBorder="1" applyAlignment="1">
      <alignment horizontal="left"/>
    </xf>
    <xf numFmtId="165" fontId="11" fillId="4" borderId="44" xfId="0" applyNumberFormat="1" applyFont="1" applyFill="1" applyBorder="1" applyAlignment="1">
      <alignment horizontal="right" vertical="top"/>
    </xf>
    <xf numFmtId="0" fontId="11" fillId="4" borderId="44" xfId="0" applyFont="1" applyFill="1" applyBorder="1" applyAlignment="1">
      <alignment vertical="top"/>
    </xf>
    <xf numFmtId="0" fontId="6" fillId="0" borderId="44" xfId="5" quotePrefix="1" applyFont="1" applyBorder="1" applyAlignment="1">
      <alignment horizontal="left" vertical="top"/>
    </xf>
    <xf numFmtId="0" fontId="11" fillId="0" borderId="44" xfId="0" applyFont="1" applyBorder="1" applyAlignment="1">
      <alignment horizontal="right"/>
    </xf>
    <xf numFmtId="0" fontId="24" fillId="4" borderId="44" xfId="0" applyFont="1" applyFill="1" applyBorder="1" applyAlignment="1">
      <alignment horizontal="right" vertical="center"/>
    </xf>
    <xf numFmtId="0" fontId="24" fillId="4" borderId="45" xfId="0" applyFont="1" applyFill="1" applyBorder="1" applyAlignment="1">
      <alignment horizontal="right" wrapText="1"/>
    </xf>
    <xf numFmtId="170" fontId="24" fillId="0" borderId="44" xfId="0" applyNumberFormat="1" applyFont="1" applyBorder="1" applyAlignment="1">
      <alignment horizontal="right" wrapText="1"/>
    </xf>
    <xf numFmtId="0" fontId="6" fillId="0" borderId="44" xfId="0" applyFont="1" applyBorder="1" applyAlignment="1">
      <alignment horizontal="center" vertical="center" wrapText="1"/>
    </xf>
    <xf numFmtId="0" fontId="6" fillId="0" borderId="44" xfId="0" applyFont="1" applyBorder="1" applyAlignment="1">
      <alignment horizontal="right" vertical="center" wrapText="1"/>
    </xf>
    <xf numFmtId="180" fontId="11" fillId="0" borderId="0" xfId="0" applyNumberFormat="1" applyFont="1"/>
    <xf numFmtId="0" fontId="11" fillId="0" borderId="37" xfId="0" applyFont="1" applyBorder="1" applyAlignment="1">
      <alignment horizontal="right"/>
    </xf>
    <xf numFmtId="165" fontId="7" fillId="0" borderId="44" xfId="9" applyNumberFormat="1" applyFont="1" applyFill="1" applyBorder="1" applyAlignment="1">
      <alignment horizontal="right" vertical="top"/>
    </xf>
    <xf numFmtId="165" fontId="7" fillId="0" borderId="27" xfId="9" applyNumberFormat="1" applyFont="1" applyFill="1" applyBorder="1" applyAlignment="1">
      <alignment horizontal="right" vertical="top"/>
    </xf>
    <xf numFmtId="1" fontId="7" fillId="0" borderId="37" xfId="0" applyNumberFormat="1" applyFont="1" applyBorder="1" applyAlignment="1">
      <alignment vertical="top"/>
    </xf>
    <xf numFmtId="0" fontId="24" fillId="0" borderId="1" xfId="0" applyFont="1" applyBorder="1" applyAlignment="1">
      <alignment horizontal="left"/>
    </xf>
    <xf numFmtId="0" fontId="7" fillId="0" borderId="37" xfId="0" applyFont="1" applyBorder="1" applyAlignment="1">
      <alignment horizontal="left" wrapText="1"/>
    </xf>
    <xf numFmtId="3" fontId="7" fillId="0" borderId="0" xfId="0" applyNumberFormat="1" applyFont="1" applyAlignment="1">
      <alignment horizontal="right" vertical="center"/>
    </xf>
    <xf numFmtId="3" fontId="7" fillId="0" borderId="37" xfId="0" applyNumberFormat="1" applyFont="1" applyBorder="1" applyAlignment="1">
      <alignment horizontal="right" vertical="center"/>
    </xf>
    <xf numFmtId="3" fontId="6" fillId="0" borderId="0" xfId="0" applyNumberFormat="1" applyFont="1" applyAlignment="1">
      <alignment horizontal="right" vertical="center"/>
    </xf>
    <xf numFmtId="3" fontId="6" fillId="0" borderId="37" xfId="0" applyNumberFormat="1" applyFont="1" applyBorder="1" applyAlignment="1">
      <alignment horizontal="right" vertical="center"/>
    </xf>
    <xf numFmtId="17" fontId="6" fillId="0" borderId="1" xfId="0" quotePrefix="1" applyNumberFormat="1" applyFont="1" applyBorder="1" applyAlignment="1">
      <alignment wrapText="1"/>
    </xf>
    <xf numFmtId="0" fontId="6" fillId="0" borderId="3" xfId="0" applyFont="1" applyBorder="1"/>
    <xf numFmtId="17" fontId="6" fillId="0" borderId="0" xfId="0" applyNumberFormat="1" applyFont="1" applyAlignment="1">
      <alignment horizontal="center"/>
    </xf>
    <xf numFmtId="174" fontId="6" fillId="0" borderId="1" xfId="0" applyNumberFormat="1" applyFont="1" applyBorder="1" applyAlignment="1">
      <alignment horizontal="left"/>
    </xf>
    <xf numFmtId="17" fontId="6" fillId="0" borderId="45" xfId="0" quotePrefix="1" applyNumberFormat="1" applyFont="1" applyBorder="1" applyAlignment="1">
      <alignment horizontal="right" wrapText="1"/>
    </xf>
    <xf numFmtId="169" fontId="7" fillId="0" borderId="0" xfId="0" applyNumberFormat="1" applyFont="1" applyAlignment="1">
      <alignment horizontal="right" vertical="top"/>
    </xf>
    <xf numFmtId="169" fontId="6" fillId="0" borderId="0" xfId="0" applyNumberFormat="1" applyFont="1" applyAlignment="1">
      <alignment horizontal="right" vertical="top"/>
    </xf>
    <xf numFmtId="0" fontId="24" fillId="4" borderId="1" xfId="0" applyFont="1" applyFill="1" applyBorder="1" applyAlignment="1">
      <alignment horizontal="right"/>
    </xf>
    <xf numFmtId="0" fontId="11" fillId="4" borderId="43" xfId="0" applyFont="1" applyFill="1" applyBorder="1" applyAlignment="1">
      <alignment horizontal="left" vertical="top"/>
    </xf>
    <xf numFmtId="179" fontId="11" fillId="4" borderId="43" xfId="0" applyNumberFormat="1" applyFont="1" applyFill="1" applyBorder="1" applyAlignment="1">
      <alignment horizontal="left" vertical="top"/>
    </xf>
    <xf numFmtId="169" fontId="11" fillId="4" borderId="43" xfId="4" applyNumberFormat="1" applyFont="1" applyFill="1" applyBorder="1" applyAlignment="1">
      <alignment horizontal="right" vertical="top"/>
    </xf>
    <xf numFmtId="169" fontId="11" fillId="4" borderId="43" xfId="0" applyNumberFormat="1" applyFont="1" applyFill="1" applyBorder="1" applyAlignment="1">
      <alignment horizontal="right" vertical="top"/>
    </xf>
    <xf numFmtId="0" fontId="11" fillId="0" borderId="0" xfId="0" applyFont="1" applyAlignment="1">
      <alignment horizontal="left" vertical="center"/>
    </xf>
    <xf numFmtId="0" fontId="7" fillId="0" borderId="45" xfId="0" applyFont="1" applyBorder="1"/>
    <xf numFmtId="0" fontId="7" fillId="0" borderId="45" xfId="0" quotePrefix="1" applyFont="1" applyBorder="1" applyAlignment="1">
      <alignment horizontal="left" wrapText="1"/>
    </xf>
    <xf numFmtId="0" fontId="7" fillId="0" borderId="45" xfId="0" applyFont="1" applyBorder="1" applyAlignment="1">
      <alignment horizontal="center"/>
    </xf>
    <xf numFmtId="0" fontId="24" fillId="0" borderId="0" xfId="0" applyFont="1" applyAlignment="1">
      <alignment horizontal="right" vertical="top"/>
    </xf>
    <xf numFmtId="0" fontId="24" fillId="0" borderId="0" xfId="0" applyFont="1" applyAlignment="1">
      <alignment horizontal="right" vertical="top" wrapText="1"/>
    </xf>
    <xf numFmtId="0" fontId="24" fillId="0" borderId="37" xfId="0" applyFont="1" applyBorder="1" applyAlignment="1">
      <alignment horizontal="right" vertical="top"/>
    </xf>
    <xf numFmtId="165" fontId="24" fillId="0" borderId="37" xfId="0" applyNumberFormat="1" applyFont="1" applyBorder="1" applyAlignment="1">
      <alignment horizontal="right" vertical="top"/>
    </xf>
    <xf numFmtId="165" fontId="24" fillId="0" borderId="37" xfId="0" applyNumberFormat="1" applyFont="1" applyBorder="1" applyAlignment="1">
      <alignment horizontal="right" vertical="top" wrapText="1"/>
    </xf>
    <xf numFmtId="165" fontId="24" fillId="0" borderId="44" xfId="0" applyNumberFormat="1" applyFont="1" applyBorder="1" applyAlignment="1">
      <alignment horizontal="right" vertical="top" wrapText="1"/>
    </xf>
    <xf numFmtId="17" fontId="6" fillId="4" borderId="44" xfId="0" applyNumberFormat="1" applyFont="1" applyFill="1" applyBorder="1" applyAlignment="1">
      <alignment horizontal="right" vertical="top"/>
    </xf>
    <xf numFmtId="0" fontId="7" fillId="4" borderId="44" xfId="0" applyFont="1" applyFill="1" applyBorder="1"/>
    <xf numFmtId="0" fontId="6" fillId="0" borderId="43" xfId="0" applyFont="1" applyBorder="1" applyAlignment="1">
      <alignment horizontal="right"/>
    </xf>
    <xf numFmtId="174" fontId="6" fillId="0" borderId="45" xfId="0" applyNumberFormat="1" applyFont="1" applyBorder="1" applyAlignment="1">
      <alignment horizontal="right"/>
    </xf>
    <xf numFmtId="0" fontId="11" fillId="4" borderId="44" xfId="0" applyFont="1" applyFill="1" applyBorder="1" applyAlignment="1">
      <alignment horizontal="left" vertical="center"/>
    </xf>
    <xf numFmtId="0" fontId="11" fillId="0" borderId="44" xfId="0" applyFont="1" applyBorder="1" applyAlignment="1">
      <alignment vertical="center"/>
    </xf>
    <xf numFmtId="165" fontId="11" fillId="0" borderId="44" xfId="0" applyNumberFormat="1" applyFont="1" applyBorder="1" applyAlignment="1">
      <alignment vertical="center"/>
    </xf>
    <xf numFmtId="181" fontId="6" fillId="0" borderId="0" xfId="9" applyNumberFormat="1" applyFont="1" applyFill="1" applyBorder="1" applyAlignment="1">
      <alignment horizontal="right"/>
    </xf>
    <xf numFmtId="1" fontId="7" fillId="0" borderId="44" xfId="9" applyNumberFormat="1" applyFont="1" applyFill="1" applyBorder="1" applyAlignment="1">
      <alignment horizontal="right" vertical="top"/>
    </xf>
    <xf numFmtId="1" fontId="6" fillId="0" borderId="45" xfId="8" applyNumberFormat="1" applyFont="1" applyBorder="1" applyAlignment="1">
      <alignment horizontal="right"/>
    </xf>
    <xf numFmtId="165" fontId="7" fillId="0" borderId="44" xfId="0" applyNumberFormat="1" applyFont="1" applyBorder="1"/>
    <xf numFmtId="0" fontId="0" fillId="5" borderId="0" xfId="0" applyFill="1"/>
    <xf numFmtId="174" fontId="6" fillId="0" borderId="44" xfId="0" applyNumberFormat="1" applyFont="1" applyBorder="1" applyAlignment="1">
      <alignment horizontal="right"/>
    </xf>
    <xf numFmtId="1" fontId="6" fillId="0" borderId="44" xfId="0" applyNumberFormat="1" applyFont="1" applyBorder="1" applyAlignment="1">
      <alignment horizontal="right"/>
    </xf>
    <xf numFmtId="17" fontId="6" fillId="0" borderId="44" xfId="0" quotePrefix="1" applyNumberFormat="1" applyFont="1" applyBorder="1" applyAlignment="1">
      <alignment horizontal="right" wrapText="1"/>
    </xf>
    <xf numFmtId="0" fontId="7" fillId="0" borderId="0" xfId="5" quotePrefix="1" applyFont="1" applyAlignment="1">
      <alignment horizontal="left"/>
    </xf>
    <xf numFmtId="49" fontId="7" fillId="0" borderId="0" xfId="5" applyNumberFormat="1" applyFont="1" applyAlignment="1">
      <alignment horizontal="left"/>
    </xf>
    <xf numFmtId="0" fontId="7" fillId="0" borderId="0" xfId="5" applyFont="1" applyAlignment="1">
      <alignment horizontal="left"/>
    </xf>
    <xf numFmtId="0" fontId="7" fillId="0" borderId="0" xfId="0" quotePrefix="1" applyFont="1" applyAlignment="1">
      <alignment horizontal="left"/>
    </xf>
    <xf numFmtId="0" fontId="6" fillId="0" borderId="44" xfId="5" quotePrefix="1" applyFont="1" applyBorder="1" applyAlignment="1">
      <alignment horizontal="left"/>
    </xf>
    <xf numFmtId="165" fontId="6" fillId="0" borderId="44" xfId="0" applyNumberFormat="1" applyFont="1" applyBorder="1" applyAlignment="1">
      <alignment horizontal="right" wrapText="1"/>
    </xf>
    <xf numFmtId="169" fontId="6" fillId="0" borderId="44" xfId="0" applyNumberFormat="1" applyFont="1" applyBorder="1" applyAlignment="1">
      <alignment horizontal="right"/>
    </xf>
    <xf numFmtId="3" fontId="6" fillId="0" borderId="44" xfId="0" applyNumberFormat="1" applyFont="1" applyBorder="1" applyAlignment="1">
      <alignment horizontal="right"/>
    </xf>
    <xf numFmtId="169" fontId="6" fillId="0" borderId="0" xfId="0" applyNumberFormat="1" applyFont="1" applyAlignment="1">
      <alignment horizontal="right"/>
    </xf>
    <xf numFmtId="0" fontId="6" fillId="0" borderId="0" xfId="5" quotePrefix="1" applyFont="1" applyAlignment="1">
      <alignment horizontal="left"/>
    </xf>
    <xf numFmtId="3" fontId="6" fillId="0" borderId="0" xfId="0" applyNumberFormat="1" applyFont="1" applyAlignment="1">
      <alignment horizontal="right"/>
    </xf>
    <xf numFmtId="2" fontId="29" fillId="4" borderId="37" xfId="0" applyNumberFormat="1" applyFont="1" applyFill="1" applyBorder="1" applyAlignment="1">
      <alignment horizontal="right" vertical="top"/>
    </xf>
    <xf numFmtId="2" fontId="7" fillId="4" borderId="44" xfId="0" applyNumberFormat="1" applyFont="1" applyFill="1" applyBorder="1" applyAlignment="1">
      <alignment horizontal="right" vertical="top"/>
    </xf>
    <xf numFmtId="2" fontId="29" fillId="4" borderId="44" xfId="0" applyNumberFormat="1" applyFont="1" applyFill="1" applyBorder="1" applyAlignment="1">
      <alignment horizontal="right" vertical="top"/>
    </xf>
    <xf numFmtId="17" fontId="6" fillId="0" borderId="0" xfId="0" applyNumberFormat="1" applyFont="1" applyAlignment="1">
      <alignment horizontal="right" vertical="top"/>
    </xf>
    <xf numFmtId="0" fontId="11" fillId="0" borderId="0" xfId="0" applyFont="1" applyAlignment="1">
      <alignment horizontal="right" vertical="top" wrapText="1"/>
    </xf>
    <xf numFmtId="17" fontId="7" fillId="0" borderId="0" xfId="0" applyNumberFormat="1" applyFont="1" applyAlignment="1">
      <alignment horizontal="right" vertical="top"/>
    </xf>
    <xf numFmtId="0" fontId="11" fillId="0" borderId="20" xfId="0" quotePrefix="1" applyFont="1" applyBorder="1" applyAlignment="1">
      <alignment horizontal="left" vertical="top"/>
    </xf>
    <xf numFmtId="0" fontId="24" fillId="0" borderId="20" xfId="0" quotePrefix="1" applyFont="1" applyBorder="1" applyAlignment="1">
      <alignment horizontal="left" vertical="top"/>
    </xf>
    <xf numFmtId="169" fontId="11" fillId="0" borderId="0" xfId="4" applyNumberFormat="1" applyFont="1" applyFill="1" applyBorder="1" applyAlignment="1">
      <alignment horizontal="right" vertical="center"/>
    </xf>
    <xf numFmtId="169" fontId="11" fillId="0" borderId="0" xfId="15" applyNumberFormat="1" applyFont="1" applyFill="1" applyBorder="1" applyAlignment="1">
      <alignment horizontal="right" vertical="center"/>
    </xf>
    <xf numFmtId="169" fontId="11" fillId="0" borderId="0" xfId="0" applyNumberFormat="1" applyFont="1" applyAlignment="1">
      <alignment horizontal="right" vertical="center"/>
    </xf>
    <xf numFmtId="49" fontId="11" fillId="0" borderId="20" xfId="0" applyNumberFormat="1" applyFont="1" applyBorder="1" applyAlignment="1">
      <alignment horizontal="left" vertical="top"/>
    </xf>
    <xf numFmtId="3" fontId="6" fillId="0" borderId="0" xfId="0" applyNumberFormat="1" applyFont="1" applyAlignment="1">
      <alignment horizontal="right" vertical="top"/>
    </xf>
    <xf numFmtId="169" fontId="6" fillId="0" borderId="0" xfId="4" applyNumberFormat="1" applyFont="1" applyFill="1" applyBorder="1" applyAlignment="1" applyProtection="1">
      <alignment horizontal="right" vertical="top"/>
    </xf>
    <xf numFmtId="174" fontId="6" fillId="4" borderId="45" xfId="0" applyNumberFormat="1" applyFont="1" applyFill="1" applyBorder="1" applyAlignment="1">
      <alignment horizontal="right" vertical="top"/>
    </xf>
    <xf numFmtId="174" fontId="6" fillId="4" borderId="45" xfId="0" quotePrefix="1" applyNumberFormat="1" applyFont="1" applyFill="1" applyBorder="1" applyAlignment="1">
      <alignment horizontal="right" vertical="top"/>
    </xf>
    <xf numFmtId="170" fontId="6" fillId="4" borderId="45" xfId="0" applyNumberFormat="1" applyFont="1" applyFill="1" applyBorder="1" applyAlignment="1">
      <alignment horizontal="right" vertical="top"/>
    </xf>
    <xf numFmtId="0" fontId="6" fillId="4" borderId="45" xfId="0" applyFont="1" applyFill="1" applyBorder="1" applyAlignment="1">
      <alignment horizontal="right" vertical="top"/>
    </xf>
    <xf numFmtId="165" fontId="23" fillId="0" borderId="0" xfId="15" applyNumberFormat="1" applyFont="1" applyFill="1"/>
    <xf numFmtId="0" fontId="19" fillId="0" borderId="4" xfId="0" applyFont="1" applyBorder="1" applyAlignment="1">
      <alignment wrapText="1"/>
    </xf>
    <xf numFmtId="0" fontId="19" fillId="0" borderId="5" xfId="0" applyFont="1" applyBorder="1" applyAlignment="1">
      <alignment wrapText="1"/>
    </xf>
    <xf numFmtId="0" fontId="19" fillId="0" borderId="6" xfId="0" applyFont="1" applyBorder="1" applyAlignment="1">
      <alignment wrapText="1"/>
    </xf>
    <xf numFmtId="14" fontId="18" fillId="0" borderId="0" xfId="0" applyNumberFormat="1" applyFont="1" applyAlignment="1">
      <alignment horizontal="left"/>
    </xf>
    <xf numFmtId="0" fontId="22" fillId="0" borderId="0" xfId="0" applyFont="1" applyAlignment="1">
      <alignment horizontal="left"/>
    </xf>
    <xf numFmtId="0" fontId="7" fillId="0" borderId="37" xfId="0" applyFont="1" applyBorder="1" applyAlignment="1">
      <alignment horizontal="center" vertical="center" wrapText="1"/>
    </xf>
    <xf numFmtId="165" fontId="7" fillId="0" borderId="37" xfId="0" applyNumberFormat="1" applyFont="1" applyBorder="1" applyAlignment="1">
      <alignment horizontal="center" vertical="center" wrapText="1"/>
    </xf>
    <xf numFmtId="0" fontId="7" fillId="0" borderId="37" xfId="0" applyFont="1" applyBorder="1"/>
    <xf numFmtId="176" fontId="7" fillId="0" borderId="37" xfId="0" applyNumberFormat="1" applyFont="1" applyBorder="1" applyAlignment="1">
      <alignment horizontal="center" vertical="center" wrapText="1"/>
    </xf>
    <xf numFmtId="165" fontId="7" fillId="0" borderId="38" xfId="0" applyNumberFormat="1" applyFont="1" applyBorder="1" applyAlignment="1">
      <alignment horizontal="center"/>
    </xf>
    <xf numFmtId="0" fontId="7" fillId="0" borderId="38" xfId="0" applyFont="1" applyBorder="1" applyAlignment="1">
      <alignment horizontal="center"/>
    </xf>
    <xf numFmtId="0" fontId="7" fillId="0" borderId="38" xfId="0" applyFont="1" applyBorder="1"/>
    <xf numFmtId="165" fontId="7" fillId="0" borderId="45" xfId="0" applyNumberFormat="1" applyFont="1" applyBorder="1" applyAlignment="1">
      <alignment horizontal="right"/>
    </xf>
    <xf numFmtId="0" fontId="7" fillId="0" borderId="43" xfId="0" applyFont="1" applyBorder="1" applyAlignment="1">
      <alignment horizontal="right"/>
    </xf>
    <xf numFmtId="0" fontId="7" fillId="0" borderId="38" xfId="0" applyFont="1" applyBorder="1" applyAlignment="1">
      <alignment horizontal="right"/>
    </xf>
    <xf numFmtId="2" fontId="6" fillId="4" borderId="37" xfId="0" applyNumberFormat="1" applyFont="1" applyFill="1" applyBorder="1" applyAlignment="1">
      <alignment horizontal="center" wrapText="1"/>
    </xf>
    <xf numFmtId="2" fontId="6" fillId="4" borderId="37" xfId="0" applyNumberFormat="1" applyFont="1" applyFill="1" applyBorder="1" applyAlignment="1">
      <alignment horizontal="right"/>
    </xf>
    <xf numFmtId="2" fontId="7" fillId="4" borderId="0" xfId="0" applyNumberFormat="1" applyFont="1" applyFill="1" applyAlignment="1">
      <alignment horizontal="justify" vertical="center" wrapText="1"/>
    </xf>
    <xf numFmtId="2" fontId="7" fillId="4" borderId="0" xfId="0" applyNumberFormat="1" applyFont="1" applyFill="1" applyAlignment="1">
      <alignment horizontal="justify" wrapText="1"/>
    </xf>
    <xf numFmtId="2" fontId="7" fillId="4" borderId="0" xfId="0" applyNumberFormat="1" applyFont="1" applyFill="1" applyAlignment="1">
      <alignment horizontal="left" wrapText="1"/>
    </xf>
    <xf numFmtId="0" fontId="7" fillId="0" borderId="0" xfId="0" applyFont="1" applyAlignment="1">
      <alignment wrapText="1"/>
    </xf>
    <xf numFmtId="0" fontId="6" fillId="4" borderId="1" xfId="0" quotePrefix="1" applyFont="1" applyFill="1" applyBorder="1" applyAlignment="1">
      <alignment horizontal="right"/>
    </xf>
    <xf numFmtId="0" fontId="6" fillId="4" borderId="3" xfId="0" applyFont="1" applyFill="1" applyBorder="1" applyAlignment="1">
      <alignment horizontal="right"/>
    </xf>
    <xf numFmtId="0" fontId="6" fillId="4" borderId="28" xfId="0" applyFont="1" applyFill="1" applyBorder="1" applyAlignment="1">
      <alignment horizontal="right"/>
    </xf>
    <xf numFmtId="0" fontId="6" fillId="0" borderId="0" xfId="0" applyFont="1" applyAlignment="1">
      <alignment horizontal="left" wrapText="1"/>
    </xf>
    <xf numFmtId="0" fontId="6" fillId="4" borderId="0" xfId="0" applyFont="1" applyFill="1" applyAlignment="1">
      <alignment horizontal="right"/>
    </xf>
    <xf numFmtId="0" fontId="6" fillId="4" borderId="27" xfId="0" applyFont="1" applyFill="1" applyBorder="1" applyAlignment="1">
      <alignment horizontal="right"/>
    </xf>
    <xf numFmtId="0" fontId="7" fillId="4" borderId="0" xfId="0" applyFont="1" applyFill="1" applyAlignment="1">
      <alignment horizontal="left" wrapText="1"/>
    </xf>
    <xf numFmtId="17" fontId="6" fillId="0" borderId="1" xfId="0" quotePrefix="1" applyNumberFormat="1" applyFont="1" applyBorder="1" applyAlignment="1">
      <alignment horizontal="right" wrapText="1"/>
    </xf>
    <xf numFmtId="17" fontId="6" fillId="0" borderId="1" xfId="0" applyNumberFormat="1" applyFont="1" applyBorder="1" applyAlignment="1">
      <alignment horizontal="right"/>
    </xf>
    <xf numFmtId="0" fontId="6" fillId="0" borderId="1" xfId="5" quotePrefix="1" applyFont="1" applyBorder="1" applyAlignment="1">
      <alignment horizontal="right" wrapText="1"/>
    </xf>
    <xf numFmtId="0" fontId="6" fillId="0" borderId="1" xfId="0" applyFont="1" applyBorder="1" applyAlignment="1">
      <alignment horizontal="right" wrapText="1"/>
    </xf>
    <xf numFmtId="0" fontId="6" fillId="0" borderId="3" xfId="5" quotePrefix="1" applyFont="1" applyBorder="1" applyAlignment="1">
      <alignment horizontal="right" wrapText="1"/>
    </xf>
    <xf numFmtId="0" fontId="6" fillId="0" borderId="0" xfId="0" quotePrefix="1" applyFont="1" applyAlignment="1">
      <alignment horizontal="right"/>
    </xf>
    <xf numFmtId="0" fontId="6" fillId="0" borderId="44" xfId="0" quotePrefix="1" applyFont="1" applyBorder="1" applyAlignment="1">
      <alignment horizontal="right"/>
    </xf>
    <xf numFmtId="17" fontId="6" fillId="0" borderId="3" xfId="0" applyNumberFormat="1" applyFont="1" applyBorder="1" applyAlignment="1">
      <alignment horizontal="right"/>
    </xf>
    <xf numFmtId="17" fontId="6" fillId="0" borderId="44" xfId="0" applyNumberFormat="1" applyFont="1" applyBorder="1" applyAlignment="1">
      <alignment horizontal="right"/>
    </xf>
    <xf numFmtId="0" fontId="6" fillId="0" borderId="1" xfId="0" quotePrefix="1" applyFont="1" applyBorder="1" applyAlignment="1">
      <alignment horizontal="right" wrapText="1"/>
    </xf>
    <xf numFmtId="165" fontId="6" fillId="0" borderId="3" xfId="0" applyNumberFormat="1" applyFont="1" applyBorder="1" applyAlignment="1">
      <alignment horizontal="right" vertical="center"/>
    </xf>
    <xf numFmtId="0" fontId="24" fillId="0" borderId="43" xfId="0" applyFont="1" applyBorder="1" applyAlignment="1">
      <alignment horizontal="left" vertical="center"/>
    </xf>
    <xf numFmtId="0" fontId="24" fillId="0" borderId="43" xfId="0" applyFont="1" applyBorder="1" applyAlignment="1">
      <alignment horizontal="left"/>
    </xf>
    <xf numFmtId="0" fontId="24" fillId="4" borderId="44" xfId="0" applyFont="1" applyFill="1" applyBorder="1" applyAlignment="1">
      <alignment horizontal="right"/>
    </xf>
    <xf numFmtId="0" fontId="24" fillId="4" borderId="45" xfId="0" applyFont="1" applyFill="1" applyBorder="1" applyAlignment="1">
      <alignment horizontal="left"/>
    </xf>
    <xf numFmtId="0" fontId="24" fillId="0" borderId="45" xfId="0" applyFont="1" applyBorder="1" applyAlignment="1">
      <alignment horizontal="left" vertical="center"/>
    </xf>
    <xf numFmtId="0" fontId="24" fillId="0" borderId="45" xfId="0" applyFont="1" applyBorder="1" applyAlignment="1">
      <alignment horizontal="left"/>
    </xf>
    <xf numFmtId="0" fontId="24" fillId="4" borderId="1" xfId="0" applyFont="1" applyFill="1" applyBorder="1" applyAlignment="1">
      <alignment horizontal="right"/>
    </xf>
    <xf numFmtId="0" fontId="24" fillId="4" borderId="37" xfId="0" applyFont="1" applyFill="1" applyBorder="1" applyAlignment="1">
      <alignment horizontal="left"/>
    </xf>
    <xf numFmtId="0" fontId="24" fillId="0" borderId="0" xfId="0" applyFont="1" applyAlignment="1">
      <alignment horizontal="center"/>
    </xf>
    <xf numFmtId="0" fontId="24" fillId="4" borderId="37" xfId="0" applyFont="1" applyFill="1" applyBorder="1" applyAlignment="1">
      <alignment horizontal="right"/>
    </xf>
    <xf numFmtId="0" fontId="6" fillId="0" borderId="45" xfId="0" applyFont="1" applyBorder="1" applyAlignment="1">
      <alignment horizontal="center"/>
    </xf>
    <xf numFmtId="17" fontId="6" fillId="0" borderId="44" xfId="0" quotePrefix="1" applyNumberFormat="1" applyFont="1" applyBorder="1" applyAlignment="1">
      <alignment horizontal="left" wrapText="1"/>
    </xf>
    <xf numFmtId="17" fontId="6" fillId="0" borderId="0" xfId="0" quotePrefix="1" applyNumberFormat="1" applyFont="1" applyAlignment="1">
      <alignment horizontal="left" wrapText="1"/>
    </xf>
    <xf numFmtId="0" fontId="24" fillId="0" borderId="1" xfId="0" applyFont="1" applyBorder="1" applyAlignment="1">
      <alignment horizontal="left" wrapText="1"/>
    </xf>
    <xf numFmtId="0" fontId="24" fillId="0" borderId="0" xfId="0" applyFont="1" applyAlignment="1">
      <alignment horizontal="left"/>
    </xf>
    <xf numFmtId="0" fontId="24" fillId="0" borderId="1" xfId="0" applyFont="1" applyBorder="1" applyAlignment="1">
      <alignment horizontal="right"/>
    </xf>
    <xf numFmtId="181" fontId="6" fillId="0" borderId="1" xfId="9" applyNumberFormat="1" applyFont="1" applyFill="1" applyBorder="1" applyAlignment="1">
      <alignment horizontal="right"/>
    </xf>
    <xf numFmtId="181" fontId="6" fillId="0" borderId="14" xfId="9" applyNumberFormat="1" applyFont="1" applyFill="1" applyBorder="1" applyAlignment="1">
      <alignment horizontal="right"/>
    </xf>
    <xf numFmtId="3" fontId="6" fillId="0" borderId="27" xfId="8" applyNumberFormat="1" applyFont="1" applyBorder="1" applyAlignment="1">
      <alignment horizontal="center"/>
    </xf>
    <xf numFmtId="3" fontId="6" fillId="0" borderId="37" xfId="8" applyNumberFormat="1" applyFont="1" applyBorder="1" applyAlignment="1">
      <alignment horizontal="center"/>
    </xf>
    <xf numFmtId="3" fontId="6" fillId="0" borderId="44" xfId="8" applyNumberFormat="1" applyFont="1" applyBorder="1" applyAlignment="1">
      <alignment horizontal="center"/>
    </xf>
    <xf numFmtId="0" fontId="24" fillId="0" borderId="21" xfId="0" applyFont="1" applyBorder="1" applyAlignment="1">
      <alignment horizontal="right" vertical="top"/>
    </xf>
    <xf numFmtId="0" fontId="6" fillId="0" borderId="37" xfId="0" applyFont="1" applyBorder="1" applyAlignment="1">
      <alignment horizontal="right" wrapText="1"/>
    </xf>
    <xf numFmtId="170" fontId="24" fillId="0" borderId="37" xfId="0" applyNumberFormat="1" applyFont="1" applyBorder="1" applyAlignment="1">
      <alignment horizontal="right" wrapText="1"/>
    </xf>
  </cellXfs>
  <cellStyles count="16">
    <cellStyle name="Comma0" xfId="1" xr:uid="{00000000-0005-0000-0000-000000000000}"/>
    <cellStyle name="Hiperpovezava" xfId="6" builtinId="8"/>
    <cellStyle name="Navadno" xfId="0" builtinId="0"/>
    <cellStyle name="Navadno 2" xfId="7" xr:uid="{00000000-0005-0000-0000-000003000000}"/>
    <cellStyle name="Navadno 2 2" xfId="2" xr:uid="{00000000-0005-0000-0000-000004000000}"/>
    <cellStyle name="Navadno 2 3" xfId="3" xr:uid="{00000000-0005-0000-0000-000005000000}"/>
    <cellStyle name="Navadno 2 4" xfId="12" xr:uid="{00000000-0005-0000-0000-000006000000}"/>
    <cellStyle name="Navadno 3" xfId="8" xr:uid="{00000000-0005-0000-0000-000007000000}"/>
    <cellStyle name="Navadno 4" xfId="13" xr:uid="{00000000-0005-0000-0000-000008000000}"/>
    <cellStyle name="Navadno_List1" xfId="5" xr:uid="{00000000-0005-0000-0000-000009000000}"/>
    <cellStyle name="Navadno_List2" xfId="10" xr:uid="{00000000-0005-0000-0000-00000A000000}"/>
    <cellStyle name="Odstotek" xfId="15" builtinId="5"/>
    <cellStyle name="Odstotek 4" xfId="9" xr:uid="{00000000-0005-0000-0000-00000C000000}"/>
    <cellStyle name="Vejica" xfId="4" builtinId="3"/>
    <cellStyle name="Vejica 2" xfId="11" xr:uid="{00000000-0005-0000-0000-00000E000000}"/>
    <cellStyle name="Vejica 3" xfId="14" xr:uid="{00000000-0005-0000-0000-00000F000000}"/>
  </cellStyles>
  <dxfs count="2">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Slog tabele 1" pivot="0" count="0" xr9:uid="{00000000-0011-0000-FFFF-FFFF00000000}"/>
  </tableStyles>
  <colors>
    <indexedColors>
      <rgbColor rgb="00000000"/>
      <rgbColor rgb="00FFFFFF"/>
      <rgbColor rgb="00FF0000"/>
      <rgbColor rgb="0000FF00"/>
      <rgbColor rgb="000000FF"/>
      <rgbColor rgb="00FFFF00"/>
      <rgbColor rgb="00FF00FF"/>
      <rgbColor rgb="0000FFFF"/>
      <rgbColor rgb="000011B6"/>
      <rgbColor rgb="00FFFFFF"/>
      <rgbColor rgb="001B9CDD"/>
      <rgbColor rgb="00EE8074"/>
      <rgbColor rgb="000000FF"/>
      <rgbColor rgb="005DBFC1"/>
      <rgbColor rgb="003CBEE6"/>
      <rgbColor rgb="0000FFFF"/>
      <rgbColor rgb="003787BD"/>
      <rgbColor rgb="00D9736B"/>
      <rgbColor rgb="00000080"/>
      <rgbColor rgb="00019CC1"/>
      <rgbColor rgb="00800080"/>
      <rgbColor rgb="00008080"/>
      <rgbColor rgb="00C0C0C0"/>
      <rgbColor rgb="00808080"/>
      <rgbColor rgb="009999FF"/>
      <rgbColor rgb="00EAEAEA"/>
      <rgbColor rgb="00DDDDDD"/>
      <rgbColor rgb="00CCECFF"/>
      <rgbColor rgb="00FFCCCC"/>
      <rgbColor rgb="00D9D7F9"/>
      <rgbColor rgb="000066CC"/>
      <rgbColor rgb="00CDDFFF"/>
      <rgbColor rgb="0001778F"/>
      <rgbColor rgb="004AB6B1"/>
      <rgbColor rgb="00CCBCD0"/>
      <rgbColor rgb="00E2DCDD"/>
      <rgbColor rgb="00800080"/>
      <rgbColor rgb="00800000"/>
      <rgbColor rgb="00008080"/>
      <rgbColor rgb="000000FF"/>
      <rgbColor rgb="0000CCFF"/>
      <rgbColor rgb="00CCFFFF"/>
      <rgbColor rgb="00EAA192"/>
      <rgbColor rgb="00C7EBE6"/>
      <rgbColor rgb="0099CCFF"/>
      <rgbColor rgb="008DCEDD"/>
      <rgbColor rgb="00CC99FF"/>
      <rgbColor rgb="00C1AEC6"/>
      <rgbColor rgb="003366FF"/>
      <rgbColor rgb="0033CCCC"/>
      <rgbColor rgb="0045B0B3"/>
      <rgbColor rgb="00C393FD"/>
      <rgbColor rgb="00AD9DB5"/>
      <rgbColor rgb="00A800A8"/>
      <rgbColor rgb="00010000"/>
      <rgbColor rgb="00969696"/>
      <rgbColor rgb="00003366"/>
      <rgbColor rgb="00BF9E9B"/>
      <rgbColor rgb="00CC3300"/>
      <rgbColor rgb="000187A7"/>
      <rgbColor rgb="008A008A"/>
      <rgbColor rgb="00993366"/>
      <rgbColor rgb="00010000"/>
      <rgbColor rgb="00333333"/>
    </indexedColors>
    <mruColors>
      <color rgb="FFB0B0B0"/>
      <color rgb="FFB4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4248673461271"/>
          <c:y val="6.455459846042734E-2"/>
          <c:w val="0.82548292056983541"/>
          <c:h val="0.57766676999358146"/>
        </c:manualLayout>
      </c:layout>
      <c:lineChart>
        <c:grouping val="standard"/>
        <c:varyColors val="0"/>
        <c:ser>
          <c:idx val="1"/>
          <c:order val="0"/>
          <c:tx>
            <c:strRef>
              <c:f>'2'!$C$2</c:f>
              <c:strCache>
                <c:ptCount val="1"/>
                <c:pt idx="0">
                  <c:v>Posojila nebančnemu sektorju</c:v>
                </c:pt>
              </c:strCache>
            </c:strRef>
          </c:tx>
          <c:spPr>
            <a:ln w="15875" cap="rnd" cmpd="sng" algn="ctr">
              <a:solidFill>
                <a:schemeClr val="accent2"/>
              </a:solidFill>
              <a:prstDash val="solid"/>
              <a:round/>
              <a:headEnd type="none" w="med" len="med"/>
              <a:tailEnd type="none" w="med" len="med"/>
            </a:ln>
            <a:effectLst/>
          </c:spPr>
          <c:marker>
            <c:symbol val="none"/>
          </c:marker>
          <c:cat>
            <c:numRef>
              <c:f>'2'!$B$6:$B$125</c:f>
              <c:numCache>
                <c:formatCode>d\-mmm\-yy</c:formatCode>
                <c:ptCount val="12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pt idx="109">
                  <c:v>46081</c:v>
                </c:pt>
                <c:pt idx="110">
                  <c:v>46112</c:v>
                </c:pt>
                <c:pt idx="111">
                  <c:v>46142</c:v>
                </c:pt>
                <c:pt idx="112">
                  <c:v>46173</c:v>
                </c:pt>
                <c:pt idx="113">
                  <c:v>46203</c:v>
                </c:pt>
                <c:pt idx="114">
                  <c:v>46234</c:v>
                </c:pt>
                <c:pt idx="115">
                  <c:v>46265</c:v>
                </c:pt>
                <c:pt idx="116">
                  <c:v>46295</c:v>
                </c:pt>
                <c:pt idx="117">
                  <c:v>46326</c:v>
                </c:pt>
                <c:pt idx="118">
                  <c:v>46356</c:v>
                </c:pt>
                <c:pt idx="119">
                  <c:v>46387</c:v>
                </c:pt>
              </c:numCache>
            </c:numRef>
          </c:cat>
          <c:val>
            <c:numRef>
              <c:f>'2'!$C$54:$C$125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11.673203540315402</c:v>
                </c:pt>
                <c:pt idx="19">
                  <c:v>13.021125525710687</c:v>
                </c:pt>
                <c:pt idx="20">
                  <c:v>13.047534905995327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7.8455814246143118</c:v>
                </c:pt>
                <c:pt idx="54">
                  <c:v>8.4361668319624208</c:v>
                </c:pt>
                <c:pt idx="55">
                  <c:v>9.1083522458416546</c:v>
                </c:pt>
                <c:pt idx="56">
                  <c:v>6.1603586940923272</c:v>
                </c:pt>
                <c:pt idx="57">
                  <c:v>7.010830401061674</c:v>
                </c:pt>
                <c:pt idx="58">
                  <c:v>7.0783774422287449</c:v>
                </c:pt>
                <c:pt idx="59">
                  <c:v>8.5691646188489123</c:v>
                </c:pt>
                <c:pt idx="60">
                  <c:v>8.8638444079839331</c:v>
                </c:pt>
                <c:pt idx="61">
                  <c:v>8.7881643111229923</c:v>
                </c:pt>
                <c:pt idx="62">
                  <c:v>9.47808114683124</c:v>
                </c:pt>
              </c:numCache>
            </c:numRef>
          </c:val>
          <c:smooth val="0"/>
          <c:extLst>
            <c:ext xmlns:c16="http://schemas.microsoft.com/office/drawing/2014/chart" uri="{C3380CC4-5D6E-409C-BE32-E72D297353CC}">
              <c16:uniqueId val="{00000000-FCF6-4195-AFA7-CEEE1FBD6A82}"/>
            </c:ext>
          </c:extLst>
        </c:ser>
        <c:ser>
          <c:idx val="0"/>
          <c:order val="1"/>
          <c:tx>
            <c:strRef>
              <c:f>'2'!$D$2</c:f>
              <c:strCache>
                <c:ptCount val="1"/>
                <c:pt idx="0">
                  <c:v>Finančna sredstva/VP</c:v>
                </c:pt>
              </c:strCache>
            </c:strRef>
          </c:tx>
          <c:spPr>
            <a:ln w="15875" cap="rnd" cmpd="sng" algn="ctr">
              <a:solidFill>
                <a:schemeClr val="accent4"/>
              </a:solidFill>
              <a:prstDash val="solid"/>
              <a:round/>
              <a:headEnd type="none" w="med" len="med"/>
              <a:tailEnd type="none" w="med" len="med"/>
            </a:ln>
          </c:spPr>
          <c:marker>
            <c:symbol val="none"/>
          </c:marker>
          <c:cat>
            <c:numRef>
              <c:f>'2'!$B$6:$B$125</c:f>
              <c:numCache>
                <c:formatCode>d\-mmm\-yy</c:formatCode>
                <c:ptCount val="12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pt idx="109">
                  <c:v>46081</c:v>
                </c:pt>
                <c:pt idx="110">
                  <c:v>46112</c:v>
                </c:pt>
                <c:pt idx="111">
                  <c:v>46142</c:v>
                </c:pt>
                <c:pt idx="112">
                  <c:v>46173</c:v>
                </c:pt>
                <c:pt idx="113">
                  <c:v>46203</c:v>
                </c:pt>
                <c:pt idx="114">
                  <c:v>46234</c:v>
                </c:pt>
                <c:pt idx="115">
                  <c:v>46265</c:v>
                </c:pt>
                <c:pt idx="116">
                  <c:v>46295</c:v>
                </c:pt>
                <c:pt idx="117">
                  <c:v>46326</c:v>
                </c:pt>
                <c:pt idx="118">
                  <c:v>46356</c:v>
                </c:pt>
                <c:pt idx="119">
                  <c:v>46387</c:v>
                </c:pt>
              </c:numCache>
            </c:numRef>
          </c:cat>
          <c:val>
            <c:numRef>
              <c:f>'2'!$D$54:$D$125</c:f>
              <c:numCache>
                <c:formatCode>0.0</c:formatCode>
                <c:ptCount val="72"/>
                <c:pt idx="0">
                  <c:v>2.1810586153181211</c:v>
                </c:pt>
                <c:pt idx="1">
                  <c:v>6.788113957423314</c:v>
                </c:pt>
                <c:pt idx="2">
                  <c:v>5.7852797630774555</c:v>
                </c:pt>
                <c:pt idx="3">
                  <c:v>3.3843245242504372</c:v>
                </c:pt>
                <c:pt idx="4">
                  <c:v>7.7009213547620137</c:v>
                </c:pt>
                <c:pt idx="5">
                  <c:v>6.1581749281647502</c:v>
                </c:pt>
                <c:pt idx="6">
                  <c:v>1.1383497783020058</c:v>
                </c:pt>
                <c:pt idx="7">
                  <c:v>-0.91926337741556896</c:v>
                </c:pt>
                <c:pt idx="8">
                  <c:v>-1.1133013840909367</c:v>
                </c:pt>
                <c:pt idx="9">
                  <c:v>-5.3028749931375962</c:v>
                </c:pt>
                <c:pt idx="10">
                  <c:v>-4.9943613701786793</c:v>
                </c:pt>
                <c:pt idx="11">
                  <c:v>-6.7299963129210383</c:v>
                </c:pt>
                <c:pt idx="12">
                  <c:v>-3.5224746113451944</c:v>
                </c:pt>
                <c:pt idx="13">
                  <c:v>-4.4058261672092254</c:v>
                </c:pt>
                <c:pt idx="14">
                  <c:v>-6.27038252773694</c:v>
                </c:pt>
                <c:pt idx="15">
                  <c:v>-2.4151026364101602</c:v>
                </c:pt>
                <c:pt idx="16">
                  <c:v>-6.6664870596755073</c:v>
                </c:pt>
                <c:pt idx="17">
                  <c:v>-6.3061485944309714</c:v>
                </c:pt>
                <c:pt idx="18">
                  <c:v>-5.2094306111546089</c:v>
                </c:pt>
                <c:pt idx="19">
                  <c:v>-3.6834380838308922</c:v>
                </c:pt>
                <c:pt idx="20">
                  <c:v>-2.5752016454991034</c:v>
                </c:pt>
                <c:pt idx="21">
                  <c:v>1.4996904945126399</c:v>
                </c:pt>
                <c:pt idx="22">
                  <c:v>2.2801133761141124</c:v>
                </c:pt>
                <c:pt idx="23">
                  <c:v>4.8312130920575402</c:v>
                </c:pt>
                <c:pt idx="24">
                  <c:v>4.7657391899538215</c:v>
                </c:pt>
                <c:pt idx="25">
                  <c:v>1.7407820970754218</c:v>
                </c:pt>
                <c:pt idx="26">
                  <c:v>1.7992042542655406</c:v>
                </c:pt>
                <c:pt idx="27">
                  <c:v>1.3837539527436604</c:v>
                </c:pt>
                <c:pt idx="28">
                  <c:v>2.1437143613909804</c:v>
                </c:pt>
                <c:pt idx="29">
                  <c:v>2.9325607596974113</c:v>
                </c:pt>
                <c:pt idx="30">
                  <c:v>2.0772764363299112</c:v>
                </c:pt>
                <c:pt idx="31">
                  <c:v>3.7334668264473736</c:v>
                </c:pt>
                <c:pt idx="32">
                  <c:v>6.5416600498262367</c:v>
                </c:pt>
                <c:pt idx="33">
                  <c:v>10.133558556992938</c:v>
                </c:pt>
                <c:pt idx="34">
                  <c:v>10.032003607383455</c:v>
                </c:pt>
                <c:pt idx="35">
                  <c:v>12.061453907571362</c:v>
                </c:pt>
                <c:pt idx="36">
                  <c:v>16.061789708769346</c:v>
                </c:pt>
                <c:pt idx="37">
                  <c:v>19.661942223679006</c:v>
                </c:pt>
                <c:pt idx="38">
                  <c:v>31.188577946406305</c:v>
                </c:pt>
                <c:pt idx="39">
                  <c:v>34.502058746331656</c:v>
                </c:pt>
                <c:pt idx="40">
                  <c:v>34.183983459346436</c:v>
                </c:pt>
                <c:pt idx="41">
                  <c:v>33.486202285165831</c:v>
                </c:pt>
                <c:pt idx="42">
                  <c:v>34.528341942131945</c:v>
                </c:pt>
                <c:pt idx="43">
                  <c:v>33.873739570204698</c:v>
                </c:pt>
                <c:pt idx="44">
                  <c:v>30.831237695371904</c:v>
                </c:pt>
                <c:pt idx="45">
                  <c:v>29.10575220726923</c:v>
                </c:pt>
                <c:pt idx="46">
                  <c:v>29.976882259321648</c:v>
                </c:pt>
                <c:pt idx="47">
                  <c:v>33.581779049138106</c:v>
                </c:pt>
                <c:pt idx="48">
                  <c:v>32.263695136577475</c:v>
                </c:pt>
                <c:pt idx="49">
                  <c:v>29.595997006967465</c:v>
                </c:pt>
                <c:pt idx="50">
                  <c:v>21.822973178955785</c:v>
                </c:pt>
                <c:pt idx="51">
                  <c:v>18.419376008967546</c:v>
                </c:pt>
                <c:pt idx="52">
                  <c:v>19.127124689444798</c:v>
                </c:pt>
                <c:pt idx="53">
                  <c:v>19.869073710298846</c:v>
                </c:pt>
                <c:pt idx="54">
                  <c:v>19.319552811087192</c:v>
                </c:pt>
                <c:pt idx="55">
                  <c:v>21.003376145329987</c:v>
                </c:pt>
                <c:pt idx="56">
                  <c:v>20.857050448503166</c:v>
                </c:pt>
                <c:pt idx="57">
                  <c:v>18.903831194381059</c:v>
                </c:pt>
                <c:pt idx="58">
                  <c:v>17.892161871881342</c:v>
                </c:pt>
                <c:pt idx="59">
                  <c:v>11.918107029875479</c:v>
                </c:pt>
                <c:pt idx="60">
                  <c:v>9.1559474596001778</c:v>
                </c:pt>
                <c:pt idx="61">
                  <c:v>7.4314795791875499</c:v>
                </c:pt>
                <c:pt idx="62">
                  <c:v>4.3216997444649241</c:v>
                </c:pt>
              </c:numCache>
            </c:numRef>
          </c:val>
          <c:smooth val="0"/>
          <c:extLst>
            <c:ext xmlns:c16="http://schemas.microsoft.com/office/drawing/2014/chart" uri="{C3380CC4-5D6E-409C-BE32-E72D297353CC}">
              <c16:uniqueId val="{00000001-FCF6-4195-AFA7-CEEE1FBD6A82}"/>
            </c:ext>
          </c:extLst>
        </c:ser>
        <c:ser>
          <c:idx val="3"/>
          <c:order val="3"/>
          <c:tx>
            <c:strRef>
              <c:f>'2'!$F$2</c:f>
              <c:strCache>
                <c:ptCount val="1"/>
                <c:pt idx="0">
                  <c:v>Likvidna aktiva (terjatve do CB, VV do bank)</c:v>
                </c:pt>
              </c:strCache>
            </c:strRef>
          </c:tx>
          <c:spPr>
            <a:ln w="15875" cap="rnd" cmpd="sng" algn="ctr">
              <a:solidFill>
                <a:schemeClr val="accent1"/>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'2'!$F$54:$F$125</c:f>
              <c:numCache>
                <c:formatCode>0.0</c:formatCode>
                <c:ptCount val="72"/>
                <c:pt idx="0">
                  <c:v>64.728544408598083</c:v>
                </c:pt>
                <c:pt idx="1">
                  <c:v>68.006363767461991</c:v>
                </c:pt>
                <c:pt idx="2">
                  <c:v>67.734409869819046</c:v>
                </c:pt>
                <c:pt idx="3">
                  <c:v>53.028689729731468</c:v>
                </c:pt>
                <c:pt idx="4">
                  <c:v>44.226452120523874</c:v>
                </c:pt>
                <c:pt idx="5">
                  <c:v>48.923306582525328</c:v>
                </c:pt>
                <c:pt idx="6">
                  <c:v>42.797596326181434</c:v>
                </c:pt>
                <c:pt idx="7">
                  <c:v>47.179084144626657</c:v>
                </c:pt>
                <c:pt idx="8">
                  <c:v>39.392589285725663</c:v>
                </c:pt>
                <c:pt idx="9">
                  <c:v>32.544637145558752</c:v>
                </c:pt>
                <c:pt idx="10">
                  <c:v>27.431826307349972</c:v>
                </c:pt>
                <c:pt idx="11">
                  <c:v>30.261896791917842</c:v>
                </c:pt>
                <c:pt idx="12">
                  <c:v>20.210776865187796</c:v>
                </c:pt>
                <c:pt idx="13">
                  <c:v>20.339882041733269</c:v>
                </c:pt>
                <c:pt idx="14">
                  <c:v>11.193966130638966</c:v>
                </c:pt>
                <c:pt idx="15">
                  <c:v>3.4952271138839031</c:v>
                </c:pt>
                <c:pt idx="16">
                  <c:v>5.1216831588676959</c:v>
                </c:pt>
                <c:pt idx="17">
                  <c:v>-15.20905971722437</c:v>
                </c:pt>
                <c:pt idx="18">
                  <c:v>-12.232267946424324</c:v>
                </c:pt>
                <c:pt idx="19">
                  <c:v>-14.822391523142741</c:v>
                </c:pt>
                <c:pt idx="20">
                  <c:v>-8.7989011935616812</c:v>
                </c:pt>
                <c:pt idx="21">
                  <c:v>-10.951639562643889</c:v>
                </c:pt>
                <c:pt idx="22">
                  <c:v>-7.9938068178882604</c:v>
                </c:pt>
                <c:pt idx="23">
                  <c:v>-9.139668863445106</c:v>
                </c:pt>
                <c:pt idx="24">
                  <c:v>-8.9458482744850585</c:v>
                </c:pt>
                <c:pt idx="25">
                  <c:v>5.4797622000402058E-2</c:v>
                </c:pt>
                <c:pt idx="26">
                  <c:v>3.6495096784490366</c:v>
                </c:pt>
                <c:pt idx="27">
                  <c:v>4.6463179691178302</c:v>
                </c:pt>
                <c:pt idx="28">
                  <c:v>5.9277575657664006</c:v>
                </c:pt>
                <c:pt idx="29">
                  <c:v>24.475513285716644</c:v>
                </c:pt>
                <c:pt idx="30">
                  <c:v>25.389960718919589</c:v>
                </c:pt>
                <c:pt idx="31">
                  <c:v>28.632054618658476</c:v>
                </c:pt>
                <c:pt idx="32">
                  <c:v>22.800608818858947</c:v>
                </c:pt>
                <c:pt idx="33">
                  <c:v>22.488679661843889</c:v>
                </c:pt>
                <c:pt idx="34">
                  <c:v>24.159659610174543</c:v>
                </c:pt>
                <c:pt idx="35">
                  <c:v>22.195405816011295</c:v>
                </c:pt>
                <c:pt idx="36">
                  <c:v>15.12916843612282</c:v>
                </c:pt>
                <c:pt idx="37">
                  <c:v>6.5497426317832952</c:v>
                </c:pt>
                <c:pt idx="38">
                  <c:v>-5.7521164964381422</c:v>
                </c:pt>
                <c:pt idx="39">
                  <c:v>-7.7444744836599249</c:v>
                </c:pt>
                <c:pt idx="40">
                  <c:v>-5.7453627031249006</c:v>
                </c:pt>
                <c:pt idx="41">
                  <c:v>-11.436940696950959</c:v>
                </c:pt>
                <c:pt idx="42">
                  <c:v>-12.896295976691741</c:v>
                </c:pt>
                <c:pt idx="43">
                  <c:v>-13.916200152342773</c:v>
                </c:pt>
                <c:pt idx="44">
                  <c:v>-20.008609891571304</c:v>
                </c:pt>
                <c:pt idx="45">
                  <c:v>-19.508273846442737</c:v>
                </c:pt>
                <c:pt idx="46">
                  <c:v>-26.251592646817489</c:v>
                </c:pt>
                <c:pt idx="47">
                  <c:v>-30.626829713943295</c:v>
                </c:pt>
                <c:pt idx="48">
                  <c:v>-24.044344669968908</c:v>
                </c:pt>
                <c:pt idx="49">
                  <c:v>-23.565026511561282</c:v>
                </c:pt>
                <c:pt idx="50">
                  <c:v>-20.883635149851809</c:v>
                </c:pt>
                <c:pt idx="51">
                  <c:v>-21.166697078021723</c:v>
                </c:pt>
                <c:pt idx="52">
                  <c:v>-15.095728869873803</c:v>
                </c:pt>
                <c:pt idx="53">
                  <c:v>-20.608338520087443</c:v>
                </c:pt>
                <c:pt idx="54">
                  <c:v>-24.17654730719655</c:v>
                </c:pt>
                <c:pt idx="55">
                  <c:v>-30.086559438762585</c:v>
                </c:pt>
                <c:pt idx="56">
                  <c:v>-26.203641447842706</c:v>
                </c:pt>
                <c:pt idx="57">
                  <c:v>-21.85439490917225</c:v>
                </c:pt>
                <c:pt idx="58">
                  <c:v>-19.055578972775113</c:v>
                </c:pt>
                <c:pt idx="59">
                  <c:v>-12.87811390161221</c:v>
                </c:pt>
                <c:pt idx="60">
                  <c:v>-17.125134495851746</c:v>
                </c:pt>
                <c:pt idx="61">
                  <c:v>-14.332969233426073</c:v>
                </c:pt>
                <c:pt idx="62">
                  <c:v>-7.0225460606004546</c:v>
                </c:pt>
              </c:numCache>
            </c:numRef>
          </c:val>
          <c:smooth val="0"/>
          <c:extLst>
            <c:ext xmlns:c16="http://schemas.microsoft.com/office/drawing/2014/chart" uri="{C3380CC4-5D6E-409C-BE32-E72D297353CC}">
              <c16:uniqueId val="{00000003-FCF6-4195-AFA7-CEEE1FBD6A82}"/>
            </c:ext>
          </c:extLst>
        </c:ser>
        <c:dLbls>
          <c:showLegendKey val="0"/>
          <c:showVal val="0"/>
          <c:showCatName val="0"/>
          <c:showSerName val="0"/>
          <c:showPercent val="0"/>
          <c:showBubbleSize val="0"/>
        </c:dLbls>
        <c:marker val="1"/>
        <c:smooth val="0"/>
        <c:axId val="569352960"/>
        <c:axId val="569354880"/>
      </c:lineChart>
      <c:lineChart>
        <c:grouping val="standard"/>
        <c:varyColors val="0"/>
        <c:ser>
          <c:idx val="2"/>
          <c:order val="2"/>
          <c:tx>
            <c:strRef>
              <c:f>'2'!$E$2</c:f>
              <c:strCache>
                <c:ptCount val="1"/>
                <c:pt idx="0">
                  <c:v>Bilančna vsota</c:v>
                </c:pt>
              </c:strCache>
            </c:strRef>
          </c:tx>
          <c:spPr>
            <a:ln w="15875" cap="rnd" cmpd="sng" algn="ctr">
              <a:solidFill>
                <a:schemeClr val="tx2"/>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'2'!$E$54:$E$125</c:f>
              <c:numCache>
                <c:formatCode>0.0</c:formatCode>
                <c:ptCount val="72"/>
                <c:pt idx="0">
                  <c:v>8.1362862425231839</c:v>
                </c:pt>
                <c:pt idx="1">
                  <c:v>9.3655457654865835</c:v>
                </c:pt>
                <c:pt idx="2">
                  <c:v>9.1549848707968664</c:v>
                </c:pt>
                <c:pt idx="3">
                  <c:v>8.0001684796246373</c:v>
                </c:pt>
                <c:pt idx="4">
                  <c:v>7.9417114079270323</c:v>
                </c:pt>
                <c:pt idx="5">
                  <c:v>10.323611014704426</c:v>
                </c:pt>
                <c:pt idx="6">
                  <c:v>9.0401485932440462</c:v>
                </c:pt>
                <c:pt idx="7">
                  <c:v>9.0024927860393298</c:v>
                </c:pt>
                <c:pt idx="8">
                  <c:v>9.0779289455138681</c:v>
                </c:pt>
                <c:pt idx="9">
                  <c:v>8.0503509765574641</c:v>
                </c:pt>
                <c:pt idx="10">
                  <c:v>7.4899829451922306</c:v>
                </c:pt>
                <c:pt idx="11">
                  <c:v>8.0635740935365074</c:v>
                </c:pt>
                <c:pt idx="12">
                  <c:v>7.2627925076929944</c:v>
                </c:pt>
                <c:pt idx="13">
                  <c:v>6.6072861560161122</c:v>
                </c:pt>
                <c:pt idx="14">
                  <c:v>5.5620345840782015</c:v>
                </c:pt>
                <c:pt idx="15">
                  <c:v>5.5573527213670371</c:v>
                </c:pt>
                <c:pt idx="16">
                  <c:v>5.3791847838486895</c:v>
                </c:pt>
                <c:pt idx="17">
                  <c:v>0.88926408740330753</c:v>
                </c:pt>
                <c:pt idx="18">
                  <c:v>2.1843930132399825</c:v>
                </c:pt>
                <c:pt idx="19">
                  <c:v>2.8219037351829845</c:v>
                </c:pt>
                <c:pt idx="20">
                  <c:v>4.5496680618002383</c:v>
                </c:pt>
                <c:pt idx="21">
                  <c:v>4.9435393353322032</c:v>
                </c:pt>
                <c:pt idx="22">
                  <c:v>5.4345818216903208</c:v>
                </c:pt>
                <c:pt idx="23">
                  <c:v>4.8153350667213823</c:v>
                </c:pt>
                <c:pt idx="24">
                  <c:v>4.2665145867555987</c:v>
                </c:pt>
                <c:pt idx="25">
                  <c:v>4.0136680188920248</c:v>
                </c:pt>
                <c:pt idx="26">
                  <c:v>3.6241934333669734</c:v>
                </c:pt>
                <c:pt idx="27">
                  <c:v>3.3859414148164069</c:v>
                </c:pt>
                <c:pt idx="28">
                  <c:v>3.5178275970670692</c:v>
                </c:pt>
                <c:pt idx="29">
                  <c:v>6.6855047877488305</c:v>
                </c:pt>
                <c:pt idx="30">
                  <c:v>5.4509887000578239</c:v>
                </c:pt>
                <c:pt idx="31">
                  <c:v>5.6918995966268593</c:v>
                </c:pt>
                <c:pt idx="32">
                  <c:v>4.6711479634936826</c:v>
                </c:pt>
                <c:pt idx="33">
                  <c:v>5.0519452721334623</c:v>
                </c:pt>
                <c:pt idx="34">
                  <c:v>4.7952056261071796</c:v>
                </c:pt>
                <c:pt idx="35">
                  <c:v>4.95737540669281</c:v>
                </c:pt>
                <c:pt idx="36">
                  <c:v>4.2016317067153031</c:v>
                </c:pt>
                <c:pt idx="37">
                  <c:v>4.6891844881070455</c:v>
                </c:pt>
                <c:pt idx="38">
                  <c:v>5.0149211447472863</c:v>
                </c:pt>
                <c:pt idx="39">
                  <c:v>4.7422680659080063</c:v>
                </c:pt>
                <c:pt idx="40">
                  <c:v>5.3190240941369371</c:v>
                </c:pt>
                <c:pt idx="41">
                  <c:v>4.3810578763305186</c:v>
                </c:pt>
                <c:pt idx="42">
                  <c:v>4.4498050750344076</c:v>
                </c:pt>
                <c:pt idx="43">
                  <c:v>3.621316527060503</c:v>
                </c:pt>
                <c:pt idx="44">
                  <c:v>3.8514565381311039</c:v>
                </c:pt>
                <c:pt idx="45">
                  <c:v>3.1680934043867515</c:v>
                </c:pt>
                <c:pt idx="46">
                  <c:v>2.7447144389949552</c:v>
                </c:pt>
                <c:pt idx="47">
                  <c:v>2.1734753304034626</c:v>
                </c:pt>
                <c:pt idx="48">
                  <c:v>4.5718654245147539</c:v>
                </c:pt>
                <c:pt idx="49">
                  <c:v>5.0473540331757327</c:v>
                </c:pt>
                <c:pt idx="50">
                  <c:v>4.4026575898084896</c:v>
                </c:pt>
                <c:pt idx="51">
                  <c:v>4.5190941652764272</c:v>
                </c:pt>
                <c:pt idx="52">
                  <c:v>5.9993782402167017</c:v>
                </c:pt>
                <c:pt idx="53">
                  <c:v>4.8236653027896814</c:v>
                </c:pt>
                <c:pt idx="54">
                  <c:v>4.506733893017234</c:v>
                </c:pt>
                <c:pt idx="55">
                  <c:v>4.8974204947160649</c:v>
                </c:pt>
                <c:pt idx="56">
                  <c:v>4.3679249873374015</c:v>
                </c:pt>
                <c:pt idx="57">
                  <c:v>5.2936692350157522</c:v>
                </c:pt>
                <c:pt idx="58">
                  <c:v>5.8104937960804737</c:v>
                </c:pt>
                <c:pt idx="59">
                  <c:v>6.3059058372554322</c:v>
                </c:pt>
                <c:pt idx="60">
                  <c:v>5.3200381808176989</c:v>
                </c:pt>
                <c:pt idx="61">
                  <c:v>5.1185220459684322</c:v>
                </c:pt>
                <c:pt idx="62">
                  <c:v>6.0287362657420074</c:v>
                </c:pt>
              </c:numCache>
            </c:numRef>
          </c:val>
          <c:smooth val="0"/>
          <c:extLst>
            <c:ext xmlns:c16="http://schemas.microsoft.com/office/drawing/2014/chart" uri="{C3380CC4-5D6E-409C-BE32-E72D297353CC}">
              <c16:uniqueId val="{00000002-FCF6-4195-AFA7-CEEE1FBD6A82}"/>
            </c:ext>
          </c:extLst>
        </c:ser>
        <c:dLbls>
          <c:showLegendKey val="0"/>
          <c:showVal val="0"/>
          <c:showCatName val="0"/>
          <c:showSerName val="0"/>
          <c:showPercent val="0"/>
          <c:showBubbleSize val="0"/>
        </c:dLbls>
        <c:marker val="1"/>
        <c:smooth val="0"/>
        <c:axId val="207851904"/>
        <c:axId val="207853440"/>
      </c:lineChart>
      <c:dateAx>
        <c:axId val="569352960"/>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d\-mmm\-yy" sourceLinked="1"/>
        <c:majorTickMark val="none"/>
        <c:minorTickMark val="none"/>
        <c:tickLblPos val="none"/>
        <c:spPr>
          <a:noFill/>
          <a:ln w="6350" cap="flat" cmpd="sng" algn="ctr">
            <a:solidFill>
              <a:srgbClr val="868685"/>
            </a:solidFill>
            <a:prstDash val="solid"/>
          </a:ln>
          <a:effectLst/>
        </c:spPr>
        <c:crossAx val="569354880"/>
        <c:crosses val="autoZero"/>
        <c:auto val="0"/>
        <c:lblOffset val="100"/>
        <c:baseTimeUnit val="months"/>
        <c:majorUnit val="1"/>
        <c:majorTimeUnit val="years"/>
      </c:dateAx>
      <c:valAx>
        <c:axId val="569354880"/>
        <c:scaling>
          <c:orientation val="minMax"/>
          <c:max val="70"/>
          <c:min val="-30"/>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out"/>
        <c:minorTickMark val="none"/>
        <c:tickLblPos val="nextTo"/>
        <c:spPr>
          <a:ln w="9525">
            <a:noFill/>
          </a:ln>
        </c:spPr>
        <c:txPr>
          <a:bodyPr rot="0" vert="horz"/>
          <a:lstStyle/>
          <a:p>
            <a:pPr>
              <a:defRPr/>
            </a:pPr>
            <a:endParaRPr lang="sl-SI"/>
          </a:p>
        </c:txPr>
        <c:crossAx val="569352960"/>
        <c:crosses val="autoZero"/>
        <c:crossBetween val="between"/>
        <c:majorUnit val="10"/>
      </c:valAx>
      <c:catAx>
        <c:axId val="207851904"/>
        <c:scaling>
          <c:orientation val="minMax"/>
        </c:scaling>
        <c:delete val="0"/>
        <c:axPos val="b"/>
        <c:numFmt formatCode="yyyy" sourceLinked="0"/>
        <c:majorTickMark val="out"/>
        <c:minorTickMark val="none"/>
        <c:tickLblPos val="low"/>
        <c:spPr>
          <a:ln w="6350">
            <a:solidFill>
              <a:schemeClr val="tx1">
                <a:lumMod val="50000"/>
                <a:lumOff val="50000"/>
              </a:schemeClr>
            </a:solidFill>
          </a:ln>
        </c:spPr>
        <c:txPr>
          <a:bodyPr rot="0" vert="horz"/>
          <a:lstStyle/>
          <a:p>
            <a:pPr>
              <a:defRPr/>
            </a:pPr>
            <a:endParaRPr lang="sl-SI"/>
          </a:p>
        </c:txPr>
        <c:crossAx val="207853440"/>
        <c:crossesAt val="0"/>
        <c:auto val="0"/>
        <c:lblAlgn val="ctr"/>
        <c:lblOffset val="100"/>
        <c:tickLblSkip val="6"/>
        <c:tickMarkSkip val="12"/>
        <c:noMultiLvlLbl val="0"/>
      </c:catAx>
      <c:valAx>
        <c:axId val="207853440"/>
        <c:scaling>
          <c:orientation val="minMax"/>
          <c:max val="70"/>
          <c:min val="-40"/>
        </c:scaling>
        <c:delete val="0"/>
        <c:axPos val="r"/>
        <c:numFmt formatCode="0.0" sourceLinked="1"/>
        <c:majorTickMark val="none"/>
        <c:minorTickMark val="none"/>
        <c:tickLblPos val="none"/>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7851904"/>
        <c:crosses val="max"/>
        <c:crossBetween val="between"/>
        <c:majorUnit val="10"/>
      </c:valAx>
      <c:spPr>
        <a:noFill/>
        <a:ln w="25400">
          <a:noFill/>
          <a:prstDash val="solid"/>
        </a:ln>
        <a:effectLst/>
        <a:extLst>
          <a:ext uri="{91240B29-F687-4F45-9708-019B960494DF}">
            <a14:hiddenLine xmlns:a14="http://schemas.microsoft.com/office/drawing/2010/main" w="25400">
              <a:solidFill>
                <a:srgbClr val="C0C0C0"/>
              </a:solidFill>
              <a:prstDash val="solid"/>
            </a14:hiddenLine>
          </a:ext>
        </a:extLst>
      </c:spPr>
    </c:plotArea>
    <c:legend>
      <c:legendPos val="r"/>
      <c:layout>
        <c:manualLayout>
          <c:xMode val="edge"/>
          <c:yMode val="edge"/>
          <c:x val="5.7826421225967574E-2"/>
          <c:y val="0.79732449193873534"/>
          <c:w val="0.91235137060745841"/>
          <c:h val="0.17128907504993937"/>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2198416303893"/>
          <c:y val="7.8061862222379153E-2"/>
          <c:w val="0.80709611906688072"/>
          <c:h val="0.61157250814723052"/>
        </c:manualLayout>
      </c:layout>
      <c:barChart>
        <c:barDir val="col"/>
        <c:grouping val="clustered"/>
        <c:varyColors val="0"/>
        <c:ser>
          <c:idx val="3"/>
          <c:order val="0"/>
          <c:tx>
            <c:strRef>
              <c:f>'2'!$AB$2</c:f>
              <c:strCache>
                <c:ptCount val="1"/>
                <c:pt idx="0">
                  <c:v>Zamude nad 90 dni (levo)</c:v>
                </c:pt>
              </c:strCache>
            </c:strRef>
          </c:tx>
          <c:spPr>
            <a:solidFill>
              <a:schemeClr val="accent2"/>
            </a:solidFill>
            <a:ln w="25400" cap="flat" cmpd="sng" algn="ctr">
              <a:noFill/>
              <a:prstDash val="solid"/>
              <a:round/>
              <a:headEnd type="none" w="med" len="med"/>
              <a:tailEnd type="none" w="med" len="med"/>
            </a:ln>
            <a:effectLst>
              <a:glow>
                <a:schemeClr val="accent1"/>
              </a:glow>
              <a:outerShdw sx="1000" sy="1000" algn="ctr" rotWithShape="0">
                <a:srgbClr val="000000"/>
              </a:outerShdw>
            </a:effectLst>
          </c:spPr>
          <c:invertIfNegative val="0"/>
          <c:cat>
            <c:numRef>
              <c:f>'[1]2'!$Z$150:$Z$221</c:f>
              <c:numCache>
                <c:formatCode>General</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'2'!$AB$150:$AB$221</c:f>
              <c:numCache>
                <c:formatCode>0.0</c:formatCode>
                <c:ptCount val="72"/>
                <c:pt idx="0">
                  <c:v>0.49533605000000003</c:v>
                </c:pt>
                <c:pt idx="1">
                  <c:v>0.49465612599999997</c:v>
                </c:pt>
                <c:pt idx="2">
                  <c:v>0.48722837299999999</c:v>
                </c:pt>
                <c:pt idx="3">
                  <c:v>0.47643850099999996</c:v>
                </c:pt>
                <c:pt idx="4">
                  <c:v>0.46692331300000001</c:v>
                </c:pt>
                <c:pt idx="5">
                  <c:v>0.46984557700000001</c:v>
                </c:pt>
                <c:pt idx="6">
                  <c:v>0.470486336</c:v>
                </c:pt>
                <c:pt idx="7">
                  <c:v>0.43387732600000001</c:v>
                </c:pt>
                <c:pt idx="8">
                  <c:v>0.43161212100000002</c:v>
                </c:pt>
                <c:pt idx="9">
                  <c:v>0.43246562899999996</c:v>
                </c:pt>
                <c:pt idx="10">
                  <c:v>0.416269571</c:v>
                </c:pt>
                <c:pt idx="11">
                  <c:v>0.40713861400000001</c:v>
                </c:pt>
                <c:pt idx="12">
                  <c:v>0.40952440100000004</c:v>
                </c:pt>
                <c:pt idx="13">
                  <c:v>0.40799636299999997</c:v>
                </c:pt>
                <c:pt idx="14">
                  <c:v>0.416905682</c:v>
                </c:pt>
                <c:pt idx="15">
                  <c:v>0.41681243600000001</c:v>
                </c:pt>
                <c:pt idx="16">
                  <c:v>0.39998091899999999</c:v>
                </c:pt>
                <c:pt idx="17">
                  <c:v>0.394491176</c:v>
                </c:pt>
                <c:pt idx="18">
                  <c:v>0.38749900300000001</c:v>
                </c:pt>
                <c:pt idx="19">
                  <c:v>0.38402968700000001</c:v>
                </c:pt>
                <c:pt idx="20">
                  <c:v>0.38789446400000005</c:v>
                </c:pt>
                <c:pt idx="21">
                  <c:v>0.38963382499999999</c:v>
                </c:pt>
                <c:pt idx="22">
                  <c:v>0.38566940699999996</c:v>
                </c:pt>
                <c:pt idx="23">
                  <c:v>0.36024480399999997</c:v>
                </c:pt>
                <c:pt idx="24">
                  <c:v>0.37039397200000002</c:v>
                </c:pt>
                <c:pt idx="25">
                  <c:v>0.35055051400000004</c:v>
                </c:pt>
                <c:pt idx="26">
                  <c:v>0.34576973799999999</c:v>
                </c:pt>
                <c:pt idx="27">
                  <c:v>0.35993539900000004</c:v>
                </c:pt>
                <c:pt idx="28">
                  <c:v>0.358134905</c:v>
                </c:pt>
                <c:pt idx="29">
                  <c:v>0.36378532000000002</c:v>
                </c:pt>
                <c:pt idx="30">
                  <c:v>0.36558779199999997</c:v>
                </c:pt>
                <c:pt idx="31">
                  <c:v>0.37488422799999999</c:v>
                </c:pt>
                <c:pt idx="32">
                  <c:v>0.36739515</c:v>
                </c:pt>
                <c:pt idx="33">
                  <c:v>0.37490902100000001</c:v>
                </c:pt>
                <c:pt idx="34">
                  <c:v>0.35415330299999997</c:v>
                </c:pt>
                <c:pt idx="35">
                  <c:v>0.35129866199999998</c:v>
                </c:pt>
                <c:pt idx="36">
                  <c:v>0.360586409</c:v>
                </c:pt>
                <c:pt idx="37">
                  <c:v>0.373698692</c:v>
                </c:pt>
                <c:pt idx="38">
                  <c:v>0.379647552</c:v>
                </c:pt>
                <c:pt idx="39">
                  <c:v>0.400324134</c:v>
                </c:pt>
                <c:pt idx="40">
                  <c:v>0.39687478499999995</c:v>
                </c:pt>
                <c:pt idx="41">
                  <c:v>0.38092887799999997</c:v>
                </c:pt>
                <c:pt idx="42">
                  <c:v>0.36544003300000005</c:v>
                </c:pt>
                <c:pt idx="43">
                  <c:v>0.371092804</c:v>
                </c:pt>
                <c:pt idx="44">
                  <c:v>0.37721042999999999</c:v>
                </c:pt>
                <c:pt idx="45">
                  <c:v>0.391981739</c:v>
                </c:pt>
                <c:pt idx="46">
                  <c:v>0.397981056</c:v>
                </c:pt>
                <c:pt idx="47">
                  <c:v>0.41792657000000005</c:v>
                </c:pt>
                <c:pt idx="48">
                  <c:v>0.43047538899999999</c:v>
                </c:pt>
                <c:pt idx="49">
                  <c:v>0.46659912200000003</c:v>
                </c:pt>
                <c:pt idx="50">
                  <c:v>0.44889528699999998</c:v>
                </c:pt>
                <c:pt idx="51">
                  <c:v>0.44415959500000002</c:v>
                </c:pt>
                <c:pt idx="52">
                  <c:v>0.46963097599999998</c:v>
                </c:pt>
                <c:pt idx="53">
                  <c:v>0.47794639699999997</c:v>
                </c:pt>
                <c:pt idx="54">
                  <c:v>0.49198594800000001</c:v>
                </c:pt>
                <c:pt idx="55">
                  <c:v>0.46612368800000004</c:v>
                </c:pt>
                <c:pt idx="56">
                  <c:v>0.49495078799999997</c:v>
                </c:pt>
                <c:pt idx="57">
                  <c:v>0.48530324699999999</c:v>
                </c:pt>
                <c:pt idx="58">
                  <c:v>0.46111268899999996</c:v>
                </c:pt>
                <c:pt idx="59">
                  <c:v>0.42039691499999998</c:v>
                </c:pt>
                <c:pt idx="60">
                  <c:v>0.421064094</c:v>
                </c:pt>
                <c:pt idx="61">
                  <c:v>0.436489668</c:v>
                </c:pt>
                <c:pt idx="62">
                  <c:v>0.46445403399999996</c:v>
                </c:pt>
              </c:numCache>
            </c:numRef>
          </c:val>
          <c:extLst>
            <c:ext xmlns:c16="http://schemas.microsoft.com/office/drawing/2014/chart" uri="{C3380CC4-5D6E-409C-BE32-E72D297353CC}">
              <c16:uniqueId val="{00000000-A63E-4FD7-BC1F-094D8E364B0A}"/>
            </c:ext>
          </c:extLst>
        </c:ser>
        <c:ser>
          <c:idx val="2"/>
          <c:order val="2"/>
          <c:tx>
            <c:strRef>
              <c:f>'2'!$AC$2</c:f>
              <c:strCache>
                <c:ptCount val="1"/>
                <c:pt idx="0">
                  <c:v>NPE (levo)</c:v>
                </c:pt>
              </c:strCache>
            </c:strRef>
          </c:tx>
          <c:spPr>
            <a:solidFill>
              <a:schemeClr val="tx2"/>
            </a:solidFill>
            <a:ln w="25400" cap="flat" cmpd="sng" algn="ctr">
              <a:noFill/>
              <a:prstDash val="solid"/>
              <a:round/>
              <a:headEnd type="none" w="med" len="med"/>
              <a:tailEnd type="none" w="med" len="med"/>
            </a:ln>
          </c:spPr>
          <c:invertIfNegative val="0"/>
          <c:cat>
            <c:numRef>
              <c:f>'[1]2'!$Z$150:$Z$221</c:f>
              <c:numCache>
                <c:formatCode>General</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'2'!$AC$150:$AC$221</c:f>
              <c:numCache>
                <c:formatCode>0.0</c:formatCode>
                <c:ptCount val="72"/>
                <c:pt idx="0">
                  <c:v>0.92998558900000006</c:v>
                </c:pt>
                <c:pt idx="1">
                  <c:v>0.93140776600000008</c:v>
                </c:pt>
                <c:pt idx="2">
                  <c:v>0.92012302599999996</c:v>
                </c:pt>
                <c:pt idx="3">
                  <c:v>0.74449396899999998</c:v>
                </c:pt>
                <c:pt idx="4">
                  <c:v>0.74587606800000006</c:v>
                </c:pt>
                <c:pt idx="5">
                  <c:v>0.74034450800000007</c:v>
                </c:pt>
                <c:pt idx="6">
                  <c:v>0.72107226200000007</c:v>
                </c:pt>
                <c:pt idx="7">
                  <c:v>0.68071614599999997</c:v>
                </c:pt>
                <c:pt idx="8">
                  <c:v>0.67650447299999994</c:v>
                </c:pt>
                <c:pt idx="9">
                  <c:v>0.67429529600000004</c:v>
                </c:pt>
                <c:pt idx="10">
                  <c:v>0.66308400900000009</c:v>
                </c:pt>
                <c:pt idx="11">
                  <c:v>0.64149859399999998</c:v>
                </c:pt>
                <c:pt idx="12">
                  <c:v>0.63967288499999997</c:v>
                </c:pt>
                <c:pt idx="13">
                  <c:v>0.6288125</c:v>
                </c:pt>
                <c:pt idx="14">
                  <c:v>0.63326332399999996</c:v>
                </c:pt>
                <c:pt idx="15">
                  <c:v>0.62681595200000007</c:v>
                </c:pt>
                <c:pt idx="16">
                  <c:v>0.61463082999999996</c:v>
                </c:pt>
                <c:pt idx="17">
                  <c:v>0.62067775099999989</c:v>
                </c:pt>
                <c:pt idx="18">
                  <c:v>0.60042704400000002</c:v>
                </c:pt>
                <c:pt idx="19">
                  <c:v>0.63085246400000006</c:v>
                </c:pt>
                <c:pt idx="20">
                  <c:v>0.62292395499999997</c:v>
                </c:pt>
                <c:pt idx="21">
                  <c:v>0.62949681699999993</c:v>
                </c:pt>
                <c:pt idx="22">
                  <c:v>0.64681335900000003</c:v>
                </c:pt>
                <c:pt idx="23">
                  <c:v>0.62801145899999999</c:v>
                </c:pt>
                <c:pt idx="24">
                  <c:v>0.63572897799999994</c:v>
                </c:pt>
                <c:pt idx="25">
                  <c:v>0.59651183299999999</c:v>
                </c:pt>
                <c:pt idx="26">
                  <c:v>0.58966384199999999</c:v>
                </c:pt>
                <c:pt idx="27">
                  <c:v>0.58567900499999992</c:v>
                </c:pt>
                <c:pt idx="28">
                  <c:v>0.57765193000000004</c:v>
                </c:pt>
                <c:pt idx="29">
                  <c:v>0.56927962799999998</c:v>
                </c:pt>
                <c:pt idx="30">
                  <c:v>0.5649889010000001</c:v>
                </c:pt>
                <c:pt idx="31">
                  <c:v>0.56423143600000003</c:v>
                </c:pt>
                <c:pt idx="32">
                  <c:v>0.55476188500000001</c:v>
                </c:pt>
                <c:pt idx="33">
                  <c:v>0.55672962500000001</c:v>
                </c:pt>
                <c:pt idx="34">
                  <c:v>0.56432147999999993</c:v>
                </c:pt>
                <c:pt idx="35">
                  <c:v>0.58539826100000003</c:v>
                </c:pt>
                <c:pt idx="36">
                  <c:v>0.58683914000000004</c:v>
                </c:pt>
                <c:pt idx="37">
                  <c:v>0.59762824000000003</c:v>
                </c:pt>
                <c:pt idx="38">
                  <c:v>0.60468194600000003</c:v>
                </c:pt>
                <c:pt idx="39">
                  <c:v>0.60403235099999997</c:v>
                </c:pt>
                <c:pt idx="40">
                  <c:v>0.59428729999999996</c:v>
                </c:pt>
                <c:pt idx="41">
                  <c:v>0.58610357099999999</c:v>
                </c:pt>
                <c:pt idx="42">
                  <c:v>0.58769195500000004</c:v>
                </c:pt>
                <c:pt idx="43">
                  <c:v>0.59556702399999994</c:v>
                </c:pt>
                <c:pt idx="44">
                  <c:v>0.58598752899999995</c:v>
                </c:pt>
                <c:pt idx="45">
                  <c:v>0.60312613599999998</c:v>
                </c:pt>
                <c:pt idx="46">
                  <c:v>0.61079188899999992</c:v>
                </c:pt>
                <c:pt idx="47">
                  <c:v>0.59429021500000001</c:v>
                </c:pt>
                <c:pt idx="48">
                  <c:v>0.59624552500000005</c:v>
                </c:pt>
                <c:pt idx="49">
                  <c:v>0.61300000599999993</c:v>
                </c:pt>
                <c:pt idx="50">
                  <c:v>0.63063930000000001</c:v>
                </c:pt>
                <c:pt idx="51">
                  <c:v>0.63167213200000005</c:v>
                </c:pt>
                <c:pt idx="52">
                  <c:v>0.63486583399999996</c:v>
                </c:pt>
                <c:pt idx="53">
                  <c:v>0.64498297699999996</c:v>
                </c:pt>
                <c:pt idx="54">
                  <c:v>0.68427853500000002</c:v>
                </c:pt>
                <c:pt idx="55">
                  <c:v>0.68374809999999997</c:v>
                </c:pt>
                <c:pt idx="56">
                  <c:v>0.73222964999999995</c:v>
                </c:pt>
                <c:pt idx="57">
                  <c:v>0.77235683799999999</c:v>
                </c:pt>
                <c:pt idx="58">
                  <c:v>0.99112487199999999</c:v>
                </c:pt>
                <c:pt idx="59">
                  <c:v>1.040438416</c:v>
                </c:pt>
                <c:pt idx="60">
                  <c:v>1.050974638</c:v>
                </c:pt>
                <c:pt idx="61">
                  <c:v>1.069782217</c:v>
                </c:pt>
                <c:pt idx="62">
                  <c:v>1.0522884859999999</c:v>
                </c:pt>
              </c:numCache>
            </c:numRef>
          </c:val>
          <c:extLst>
            <c:ext xmlns:c16="http://schemas.microsoft.com/office/drawing/2014/chart" uri="{C3380CC4-5D6E-409C-BE32-E72D297353CC}">
              <c16:uniqueId val="{00000001-A63E-4FD7-BC1F-094D8E364B0A}"/>
            </c:ext>
          </c:extLst>
        </c:ser>
        <c:dLbls>
          <c:showLegendKey val="0"/>
          <c:showVal val="0"/>
          <c:showCatName val="0"/>
          <c:showSerName val="0"/>
          <c:showPercent val="0"/>
          <c:showBubbleSize val="0"/>
        </c:dLbls>
        <c:gapWidth val="150"/>
        <c:axId val="53076352"/>
        <c:axId val="53077888"/>
      </c:barChart>
      <c:lineChart>
        <c:grouping val="standard"/>
        <c:varyColors val="0"/>
        <c:ser>
          <c:idx val="8"/>
          <c:order val="1"/>
          <c:tx>
            <c:strRef>
              <c:f>'2'!$AD$2</c:f>
              <c:strCache>
                <c:ptCount val="1"/>
                <c:pt idx="0">
                  <c:v>Delež zamud nad 90 dni (desno)</c:v>
                </c:pt>
              </c:strCache>
            </c:strRef>
          </c:tx>
          <c:spPr>
            <a:ln w="15875" cap="rnd" cmpd="sng" algn="ctr">
              <a:solidFill>
                <a:schemeClr val="accent1"/>
              </a:solidFill>
              <a:prstDash val="solid"/>
              <a:round/>
              <a:headEnd type="none" w="med" len="med"/>
              <a:tailEnd type="none" w="med" len="med"/>
            </a:ln>
          </c:spPr>
          <c:marker>
            <c:symbol val="none"/>
          </c:marker>
          <c:cat>
            <c:numRef>
              <c:f>'2'!$Z$150:$Z$221</c:f>
              <c:numCache>
                <c:formatCode>yyyy</c:formatCode>
                <c:ptCount val="72"/>
                <c:pt idx="6">
                  <c:v>44377</c:v>
                </c:pt>
                <c:pt idx="18">
                  <c:v>44742</c:v>
                </c:pt>
                <c:pt idx="30">
                  <c:v>45107</c:v>
                </c:pt>
                <c:pt idx="42">
                  <c:v>45473</c:v>
                </c:pt>
                <c:pt idx="54">
                  <c:v>45838</c:v>
                </c:pt>
                <c:pt idx="66">
                  <c:v>46203</c:v>
                </c:pt>
              </c:numCache>
            </c:numRef>
          </c:cat>
          <c:val>
            <c:numRef>
              <c:f>'2'!$AD$150:$AD$221</c:f>
              <c:numCache>
                <c:formatCode>0.0</c:formatCode>
                <c:ptCount val="72"/>
                <c:pt idx="0">
                  <c:v>1.1297958977861393</c:v>
                </c:pt>
                <c:pt idx="1">
                  <c:v>1.1244140941036784</c:v>
                </c:pt>
                <c:pt idx="2">
                  <c:v>1.092404041414117</c:v>
                </c:pt>
                <c:pt idx="3">
                  <c:v>1.0534338755270034</c:v>
                </c:pt>
                <c:pt idx="4">
                  <c:v>1.0242165361149971</c:v>
                </c:pt>
                <c:pt idx="5">
                  <c:v>0.99580499160341074</c:v>
                </c:pt>
                <c:pt idx="6">
                  <c:v>1.0012111480149537</c:v>
                </c:pt>
                <c:pt idx="7">
                  <c:v>0.92133255215938281</c:v>
                </c:pt>
                <c:pt idx="8">
                  <c:v>0.9158306933133783</c:v>
                </c:pt>
                <c:pt idx="9">
                  <c:v>0.91696261605042184</c:v>
                </c:pt>
                <c:pt idx="10">
                  <c:v>0.87843101582615801</c:v>
                </c:pt>
                <c:pt idx="11">
                  <c:v>0.84556912412920293</c:v>
                </c:pt>
                <c:pt idx="12">
                  <c:v>0.84434463113354608</c:v>
                </c:pt>
                <c:pt idx="13">
                  <c:v>0.8400599404335406</c:v>
                </c:pt>
                <c:pt idx="14">
                  <c:v>0.85359125559825655</c:v>
                </c:pt>
                <c:pt idx="15">
                  <c:v>0.85292813221381658</c:v>
                </c:pt>
                <c:pt idx="16">
                  <c:v>0.80765659493904696</c:v>
                </c:pt>
                <c:pt idx="17">
                  <c:v>0.80494761142964877</c:v>
                </c:pt>
                <c:pt idx="18">
                  <c:v>0.77945553111492638</c:v>
                </c:pt>
                <c:pt idx="19">
                  <c:v>0.76509198871505346</c:v>
                </c:pt>
                <c:pt idx="20">
                  <c:v>0.7644258600814885</c:v>
                </c:pt>
                <c:pt idx="21">
                  <c:v>0.7647202172963139</c:v>
                </c:pt>
                <c:pt idx="22">
                  <c:v>0.75035430170447603</c:v>
                </c:pt>
                <c:pt idx="23">
                  <c:v>0.69023619736130992</c:v>
                </c:pt>
                <c:pt idx="24">
                  <c:v>0.71091692990572974</c:v>
                </c:pt>
                <c:pt idx="25">
                  <c:v>0.66921548517873031</c:v>
                </c:pt>
                <c:pt idx="26">
                  <c:v>0.65770591405123624</c:v>
                </c:pt>
                <c:pt idx="27">
                  <c:v>0.68679580284894526</c:v>
                </c:pt>
                <c:pt idx="28">
                  <c:v>0.68056880344632453</c:v>
                </c:pt>
                <c:pt idx="29">
                  <c:v>0.67945507879338751</c:v>
                </c:pt>
                <c:pt idx="30">
                  <c:v>0.67838919427651811</c:v>
                </c:pt>
                <c:pt idx="31">
                  <c:v>0.69123278985062475</c:v>
                </c:pt>
                <c:pt idx="32">
                  <c:v>0.67682042655325558</c:v>
                </c:pt>
                <c:pt idx="33">
                  <c:v>0.68687395887491642</c:v>
                </c:pt>
                <c:pt idx="34">
                  <c:v>0.64245523935425841</c:v>
                </c:pt>
                <c:pt idx="35">
                  <c:v>0.63149436574280216</c:v>
                </c:pt>
                <c:pt idx="36">
                  <c:v>0.65404003223818519</c:v>
                </c:pt>
                <c:pt idx="37">
                  <c:v>0.67528377276401774</c:v>
                </c:pt>
                <c:pt idx="38">
                  <c:v>0.69128715160073306</c:v>
                </c:pt>
                <c:pt idx="39">
                  <c:v>0.73895697687864692</c:v>
                </c:pt>
                <c:pt idx="40">
                  <c:v>0.72128646104133887</c:v>
                </c:pt>
                <c:pt idx="41">
                  <c:v>0.68590298303590458</c:v>
                </c:pt>
                <c:pt idx="42">
                  <c:v>0.65289937862791714</c:v>
                </c:pt>
                <c:pt idx="43">
                  <c:v>0.66007605940493652</c:v>
                </c:pt>
                <c:pt idx="44">
                  <c:v>0.67119435112410386</c:v>
                </c:pt>
                <c:pt idx="45">
                  <c:v>0.69614292550519929</c:v>
                </c:pt>
                <c:pt idx="46">
                  <c:v>0.70618180633682082</c:v>
                </c:pt>
                <c:pt idx="47">
                  <c:v>0.73414656168579739</c:v>
                </c:pt>
                <c:pt idx="48">
                  <c:v>0.74961835348986228</c:v>
                </c:pt>
                <c:pt idx="49">
                  <c:v>0.81216681411670533</c:v>
                </c:pt>
                <c:pt idx="50">
                  <c:v>0.78203450280693787</c:v>
                </c:pt>
                <c:pt idx="51">
                  <c:v>0.77865459295572104</c:v>
                </c:pt>
                <c:pt idx="52">
                  <c:v>0.80129189256376576</c:v>
                </c:pt>
                <c:pt idx="53">
                  <c:v>0.81557839294204948</c:v>
                </c:pt>
                <c:pt idx="54">
                  <c:v>0.83580784880486481</c:v>
                </c:pt>
                <c:pt idx="55">
                  <c:v>0.78776193516030002</c:v>
                </c:pt>
                <c:pt idx="56">
                  <c:v>0.83614561690464251</c:v>
                </c:pt>
                <c:pt idx="57">
                  <c:v>0.81257878155804086</c:v>
                </c:pt>
                <c:pt idx="58">
                  <c:v>0.76379341043583904</c:v>
                </c:pt>
                <c:pt idx="59">
                  <c:v>0.69163271152950689</c:v>
                </c:pt>
                <c:pt idx="60">
                  <c:v>0.69207901946909145</c:v>
                </c:pt>
                <c:pt idx="61">
                  <c:v>0.71504784281290845</c:v>
                </c:pt>
                <c:pt idx="62">
                  <c:v>0.75557555492894501</c:v>
                </c:pt>
              </c:numCache>
            </c:numRef>
          </c:val>
          <c:smooth val="0"/>
          <c:extLst>
            <c:ext xmlns:c16="http://schemas.microsoft.com/office/drawing/2014/chart" uri="{C3380CC4-5D6E-409C-BE32-E72D297353CC}">
              <c16:uniqueId val="{00000002-A63E-4FD7-BC1F-094D8E364B0A}"/>
            </c:ext>
          </c:extLst>
        </c:ser>
        <c:ser>
          <c:idx val="1"/>
          <c:order val="3"/>
          <c:tx>
            <c:strRef>
              <c:f>'2'!$AE$2</c:f>
              <c:strCache>
                <c:ptCount val="1"/>
                <c:pt idx="0">
                  <c:v>Delež NPE (desno)</c:v>
                </c:pt>
              </c:strCache>
            </c:strRef>
          </c:tx>
          <c:spPr>
            <a:ln w="15875" cap="rnd" cmpd="sng" algn="ctr">
              <a:solidFill>
                <a:schemeClr val="tx1"/>
              </a:solidFill>
              <a:prstDash val="solid"/>
              <a:round/>
              <a:headEnd type="none" w="med" len="med"/>
              <a:tailEnd type="none" w="med" len="med"/>
            </a:ln>
          </c:spPr>
          <c:marker>
            <c:symbol val="none"/>
          </c:marker>
          <c:cat>
            <c:numRef>
              <c:f>'2'!$Z$150:$Z$221</c:f>
              <c:numCache>
                <c:formatCode>yyyy</c:formatCode>
                <c:ptCount val="72"/>
                <c:pt idx="6">
                  <c:v>44377</c:v>
                </c:pt>
                <c:pt idx="18">
                  <c:v>44742</c:v>
                </c:pt>
                <c:pt idx="30">
                  <c:v>45107</c:v>
                </c:pt>
                <c:pt idx="42">
                  <c:v>45473</c:v>
                </c:pt>
                <c:pt idx="54">
                  <c:v>45838</c:v>
                </c:pt>
                <c:pt idx="66">
                  <c:v>46203</c:v>
                </c:pt>
              </c:numCache>
            </c:numRef>
          </c:cat>
          <c:val>
            <c:numRef>
              <c:f>'2'!$AE$150:$AE$221</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1.0251274745053922</c:v>
                </c:pt>
                <c:pt idx="54">
                  <c:v>1.0858061852844891</c:v>
                </c:pt>
                <c:pt idx="55">
                  <c:v>1.0781132403961544</c:v>
                </c:pt>
                <c:pt idx="56">
                  <c:v>1.1539753834662956</c:v>
                </c:pt>
                <c:pt idx="57">
                  <c:v>1.2068788587984955</c:v>
                </c:pt>
                <c:pt idx="58">
                  <c:v>1.5328188618573704</c:v>
                </c:pt>
                <c:pt idx="59">
                  <c:v>1.5989776819595192</c:v>
                </c:pt>
                <c:pt idx="60">
                  <c:v>1.6116930134883265</c:v>
                </c:pt>
                <c:pt idx="61">
                  <c:v>1.6367081542972524</c:v>
                </c:pt>
                <c:pt idx="62">
                  <c:v>1.6028013535780099</c:v>
                </c:pt>
              </c:numCache>
            </c:numRef>
          </c:val>
          <c:smooth val="0"/>
          <c:extLst>
            <c:ext xmlns:c16="http://schemas.microsoft.com/office/drawing/2014/chart" uri="{C3380CC4-5D6E-409C-BE32-E72D297353CC}">
              <c16:uniqueId val="{00000003-A63E-4FD7-BC1F-094D8E364B0A}"/>
            </c:ext>
          </c:extLst>
        </c:ser>
        <c:ser>
          <c:idx val="0"/>
          <c:order val="4"/>
          <c:tx>
            <c:strRef>
              <c:f>'2'!$AF$2</c:f>
              <c:strCache>
                <c:ptCount val="1"/>
                <c:pt idx="0">
                  <c:v>Delež NPL (desno)</c:v>
                </c:pt>
              </c:strCache>
            </c:strRef>
          </c:tx>
          <c:spPr>
            <a:ln w="15875" cap="rnd" cmpd="sng" algn="ctr">
              <a:solidFill>
                <a:schemeClr val="accent2"/>
              </a:solidFill>
              <a:prstDash val="solid"/>
              <a:round/>
              <a:headEnd type="none" w="med" len="med"/>
              <a:tailEnd type="none" w="med" len="med"/>
            </a:ln>
          </c:spPr>
          <c:marker>
            <c:symbol val="none"/>
          </c:marker>
          <c:dPt>
            <c:idx val="96"/>
            <c:bubble3D val="0"/>
            <c:extLst>
              <c:ext xmlns:c16="http://schemas.microsoft.com/office/drawing/2014/chart" uri="{C3380CC4-5D6E-409C-BE32-E72D297353CC}">
                <c16:uniqueId val="{00000004-A63E-4FD7-BC1F-094D8E364B0A}"/>
              </c:ext>
            </c:extLst>
          </c:dPt>
          <c:dPt>
            <c:idx val="97"/>
            <c:bubble3D val="0"/>
            <c:extLst>
              <c:ext xmlns:c16="http://schemas.microsoft.com/office/drawing/2014/chart" uri="{C3380CC4-5D6E-409C-BE32-E72D297353CC}">
                <c16:uniqueId val="{00000005-A63E-4FD7-BC1F-094D8E364B0A}"/>
              </c:ext>
            </c:extLst>
          </c:dPt>
          <c:dPt>
            <c:idx val="98"/>
            <c:bubble3D val="0"/>
            <c:extLst>
              <c:ext xmlns:c16="http://schemas.microsoft.com/office/drawing/2014/chart" uri="{C3380CC4-5D6E-409C-BE32-E72D297353CC}">
                <c16:uniqueId val="{00000006-A63E-4FD7-BC1F-094D8E364B0A}"/>
              </c:ext>
            </c:extLst>
          </c:dPt>
          <c:dPt>
            <c:idx val="99"/>
            <c:bubble3D val="0"/>
            <c:extLst>
              <c:ext xmlns:c16="http://schemas.microsoft.com/office/drawing/2014/chart" uri="{C3380CC4-5D6E-409C-BE32-E72D297353CC}">
                <c16:uniqueId val="{00000007-A63E-4FD7-BC1F-094D8E364B0A}"/>
              </c:ext>
            </c:extLst>
          </c:dPt>
          <c:dPt>
            <c:idx val="100"/>
            <c:bubble3D val="0"/>
            <c:extLst>
              <c:ext xmlns:c16="http://schemas.microsoft.com/office/drawing/2014/chart" uri="{C3380CC4-5D6E-409C-BE32-E72D297353CC}">
                <c16:uniqueId val="{00000008-A63E-4FD7-BC1F-094D8E364B0A}"/>
              </c:ext>
            </c:extLst>
          </c:dPt>
          <c:dPt>
            <c:idx val="101"/>
            <c:bubble3D val="0"/>
            <c:extLst>
              <c:ext xmlns:c16="http://schemas.microsoft.com/office/drawing/2014/chart" uri="{C3380CC4-5D6E-409C-BE32-E72D297353CC}">
                <c16:uniqueId val="{00000009-A63E-4FD7-BC1F-094D8E364B0A}"/>
              </c:ext>
            </c:extLst>
          </c:dPt>
          <c:dPt>
            <c:idx val="102"/>
            <c:bubble3D val="0"/>
            <c:extLst>
              <c:ext xmlns:c16="http://schemas.microsoft.com/office/drawing/2014/chart" uri="{C3380CC4-5D6E-409C-BE32-E72D297353CC}">
                <c16:uniqueId val="{0000000A-A63E-4FD7-BC1F-094D8E364B0A}"/>
              </c:ext>
            </c:extLst>
          </c:dPt>
          <c:dPt>
            <c:idx val="103"/>
            <c:bubble3D val="0"/>
            <c:extLst>
              <c:ext xmlns:c16="http://schemas.microsoft.com/office/drawing/2014/chart" uri="{C3380CC4-5D6E-409C-BE32-E72D297353CC}">
                <c16:uniqueId val="{0000000B-A63E-4FD7-BC1F-094D8E364B0A}"/>
              </c:ext>
            </c:extLst>
          </c:dPt>
          <c:dPt>
            <c:idx val="104"/>
            <c:bubble3D val="0"/>
            <c:extLst>
              <c:ext xmlns:c16="http://schemas.microsoft.com/office/drawing/2014/chart" uri="{C3380CC4-5D6E-409C-BE32-E72D297353CC}">
                <c16:uniqueId val="{0000000C-A63E-4FD7-BC1F-094D8E364B0A}"/>
              </c:ext>
            </c:extLst>
          </c:dPt>
          <c:dPt>
            <c:idx val="105"/>
            <c:bubble3D val="0"/>
            <c:extLst>
              <c:ext xmlns:c16="http://schemas.microsoft.com/office/drawing/2014/chart" uri="{C3380CC4-5D6E-409C-BE32-E72D297353CC}">
                <c16:uniqueId val="{0000000D-A63E-4FD7-BC1F-094D8E364B0A}"/>
              </c:ext>
            </c:extLst>
          </c:dPt>
          <c:dPt>
            <c:idx val="106"/>
            <c:bubble3D val="0"/>
            <c:extLst>
              <c:ext xmlns:c16="http://schemas.microsoft.com/office/drawing/2014/chart" uri="{C3380CC4-5D6E-409C-BE32-E72D297353CC}">
                <c16:uniqueId val="{0000000E-A63E-4FD7-BC1F-094D8E364B0A}"/>
              </c:ext>
            </c:extLst>
          </c:dPt>
          <c:dPt>
            <c:idx val="107"/>
            <c:bubble3D val="0"/>
            <c:extLst>
              <c:ext xmlns:c16="http://schemas.microsoft.com/office/drawing/2014/chart" uri="{C3380CC4-5D6E-409C-BE32-E72D297353CC}">
                <c16:uniqueId val="{0000000F-A63E-4FD7-BC1F-094D8E364B0A}"/>
              </c:ext>
            </c:extLst>
          </c:dPt>
          <c:dPt>
            <c:idx val="108"/>
            <c:bubble3D val="0"/>
            <c:extLst>
              <c:ext xmlns:c16="http://schemas.microsoft.com/office/drawing/2014/chart" uri="{C3380CC4-5D6E-409C-BE32-E72D297353CC}">
                <c16:uniqueId val="{00000010-A63E-4FD7-BC1F-094D8E364B0A}"/>
              </c:ext>
            </c:extLst>
          </c:dPt>
          <c:dPt>
            <c:idx val="109"/>
            <c:bubble3D val="0"/>
            <c:extLst>
              <c:ext xmlns:c16="http://schemas.microsoft.com/office/drawing/2014/chart" uri="{C3380CC4-5D6E-409C-BE32-E72D297353CC}">
                <c16:uniqueId val="{00000011-A63E-4FD7-BC1F-094D8E364B0A}"/>
              </c:ext>
            </c:extLst>
          </c:dPt>
          <c:dPt>
            <c:idx val="110"/>
            <c:bubble3D val="0"/>
            <c:extLst>
              <c:ext xmlns:c16="http://schemas.microsoft.com/office/drawing/2014/chart" uri="{C3380CC4-5D6E-409C-BE32-E72D297353CC}">
                <c16:uniqueId val="{00000012-A63E-4FD7-BC1F-094D8E364B0A}"/>
              </c:ext>
            </c:extLst>
          </c:dPt>
          <c:dPt>
            <c:idx val="111"/>
            <c:bubble3D val="0"/>
            <c:extLst>
              <c:ext xmlns:c16="http://schemas.microsoft.com/office/drawing/2014/chart" uri="{C3380CC4-5D6E-409C-BE32-E72D297353CC}">
                <c16:uniqueId val="{00000013-A63E-4FD7-BC1F-094D8E364B0A}"/>
              </c:ext>
            </c:extLst>
          </c:dPt>
          <c:dPt>
            <c:idx val="112"/>
            <c:bubble3D val="0"/>
            <c:extLst>
              <c:ext xmlns:c16="http://schemas.microsoft.com/office/drawing/2014/chart" uri="{C3380CC4-5D6E-409C-BE32-E72D297353CC}">
                <c16:uniqueId val="{00000014-A63E-4FD7-BC1F-094D8E364B0A}"/>
              </c:ext>
            </c:extLst>
          </c:dPt>
          <c:dPt>
            <c:idx val="113"/>
            <c:bubble3D val="0"/>
            <c:extLst>
              <c:ext xmlns:c16="http://schemas.microsoft.com/office/drawing/2014/chart" uri="{C3380CC4-5D6E-409C-BE32-E72D297353CC}">
                <c16:uniqueId val="{00000015-A63E-4FD7-BC1F-094D8E364B0A}"/>
              </c:ext>
            </c:extLst>
          </c:dPt>
          <c:dPt>
            <c:idx val="114"/>
            <c:bubble3D val="0"/>
            <c:extLst>
              <c:ext xmlns:c16="http://schemas.microsoft.com/office/drawing/2014/chart" uri="{C3380CC4-5D6E-409C-BE32-E72D297353CC}">
                <c16:uniqueId val="{00000016-A63E-4FD7-BC1F-094D8E364B0A}"/>
              </c:ext>
            </c:extLst>
          </c:dPt>
          <c:dPt>
            <c:idx val="115"/>
            <c:bubble3D val="0"/>
            <c:extLst>
              <c:ext xmlns:c16="http://schemas.microsoft.com/office/drawing/2014/chart" uri="{C3380CC4-5D6E-409C-BE32-E72D297353CC}">
                <c16:uniqueId val="{00000017-A63E-4FD7-BC1F-094D8E364B0A}"/>
              </c:ext>
            </c:extLst>
          </c:dPt>
          <c:dPt>
            <c:idx val="116"/>
            <c:bubble3D val="0"/>
            <c:extLst>
              <c:ext xmlns:c16="http://schemas.microsoft.com/office/drawing/2014/chart" uri="{C3380CC4-5D6E-409C-BE32-E72D297353CC}">
                <c16:uniqueId val="{00000018-A63E-4FD7-BC1F-094D8E364B0A}"/>
              </c:ext>
            </c:extLst>
          </c:dPt>
          <c:dPt>
            <c:idx val="117"/>
            <c:bubble3D val="0"/>
            <c:extLst>
              <c:ext xmlns:c16="http://schemas.microsoft.com/office/drawing/2014/chart" uri="{C3380CC4-5D6E-409C-BE32-E72D297353CC}">
                <c16:uniqueId val="{00000019-A63E-4FD7-BC1F-094D8E364B0A}"/>
              </c:ext>
            </c:extLst>
          </c:dPt>
          <c:dPt>
            <c:idx val="118"/>
            <c:bubble3D val="0"/>
            <c:extLst>
              <c:ext xmlns:c16="http://schemas.microsoft.com/office/drawing/2014/chart" uri="{C3380CC4-5D6E-409C-BE32-E72D297353CC}">
                <c16:uniqueId val="{0000001A-A63E-4FD7-BC1F-094D8E364B0A}"/>
              </c:ext>
            </c:extLst>
          </c:dPt>
          <c:dPt>
            <c:idx val="119"/>
            <c:bubble3D val="0"/>
            <c:extLst>
              <c:ext xmlns:c16="http://schemas.microsoft.com/office/drawing/2014/chart" uri="{C3380CC4-5D6E-409C-BE32-E72D297353CC}">
                <c16:uniqueId val="{0000001B-A63E-4FD7-BC1F-094D8E364B0A}"/>
              </c:ext>
            </c:extLst>
          </c:dPt>
          <c:dPt>
            <c:idx val="120"/>
            <c:bubble3D val="0"/>
            <c:extLst>
              <c:ext xmlns:c16="http://schemas.microsoft.com/office/drawing/2014/chart" uri="{C3380CC4-5D6E-409C-BE32-E72D297353CC}">
                <c16:uniqueId val="{0000001C-A63E-4FD7-BC1F-094D8E364B0A}"/>
              </c:ext>
            </c:extLst>
          </c:dPt>
          <c:dPt>
            <c:idx val="121"/>
            <c:bubble3D val="0"/>
            <c:extLst>
              <c:ext xmlns:c16="http://schemas.microsoft.com/office/drawing/2014/chart" uri="{C3380CC4-5D6E-409C-BE32-E72D297353CC}">
                <c16:uniqueId val="{0000001D-A63E-4FD7-BC1F-094D8E364B0A}"/>
              </c:ext>
            </c:extLst>
          </c:dPt>
          <c:cat>
            <c:numRef>
              <c:f>'2'!$Z$150:$Z$221</c:f>
              <c:numCache>
                <c:formatCode>yyyy</c:formatCode>
                <c:ptCount val="72"/>
                <c:pt idx="6">
                  <c:v>44377</c:v>
                </c:pt>
                <c:pt idx="18">
                  <c:v>44742</c:v>
                </c:pt>
                <c:pt idx="30">
                  <c:v>45107</c:v>
                </c:pt>
                <c:pt idx="42">
                  <c:v>45473</c:v>
                </c:pt>
                <c:pt idx="54">
                  <c:v>45838</c:v>
                </c:pt>
                <c:pt idx="66">
                  <c:v>46203</c:v>
                </c:pt>
              </c:numCache>
            </c:numRef>
          </c:cat>
          <c:val>
            <c:numRef>
              <c:f>'2'!$AF$150:$AF$221</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1.6283347946020301</c:v>
                </c:pt>
                <c:pt idx="52">
                  <c:v>1.5794209411218507</c:v>
                </c:pt>
                <c:pt idx="53">
                  <c:v>1.6180540390126223</c:v>
                </c:pt>
                <c:pt idx="54">
                  <c:v>1.7064928265969777</c:v>
                </c:pt>
                <c:pt idx="55">
                  <c:v>1.7052364116230856</c:v>
                </c:pt>
                <c:pt idx="56">
                  <c:v>1.8459304626397703</c:v>
                </c:pt>
                <c:pt idx="57">
                  <c:v>1.9332932135825653</c:v>
                </c:pt>
                <c:pt idx="58">
                  <c:v>2.403083001717345</c:v>
                </c:pt>
                <c:pt idx="59">
                  <c:v>2.5170149646192206</c:v>
                </c:pt>
                <c:pt idx="60">
                  <c:v>2.5315294402400306</c:v>
                </c:pt>
                <c:pt idx="61">
                  <c:v>2.5455948492175096</c:v>
                </c:pt>
                <c:pt idx="62">
                  <c:v>2.4911940112846538</c:v>
                </c:pt>
              </c:numCache>
            </c:numRef>
          </c:val>
          <c:smooth val="0"/>
          <c:extLst>
            <c:ext xmlns:c16="http://schemas.microsoft.com/office/drawing/2014/chart" uri="{C3380CC4-5D6E-409C-BE32-E72D297353CC}">
              <c16:uniqueId val="{0000001E-A63E-4FD7-BC1F-094D8E364B0A}"/>
            </c:ext>
          </c:extLst>
        </c:ser>
        <c:ser>
          <c:idx val="4"/>
          <c:order val="5"/>
          <c:spPr>
            <a:ln w="25400" cap="rnd" cmpd="sng" algn="ctr">
              <a:solidFill>
                <a:srgbClr val="000000">
                  <a:lumMod val="100000"/>
                </a:srgbClr>
              </a:solidFill>
              <a:prstDash val="solid"/>
              <a:round/>
              <a:headEnd type="none" w="med" len="med"/>
              <a:tailEnd type="none" w="med" len="med"/>
            </a:ln>
          </c:spPr>
          <c:marker>
            <c:symbol val="circle"/>
            <c:size val="4"/>
            <c:spPr>
              <a:ln w="25400" cap="rnd" cmpd="sng" algn="ctr">
                <a:solidFill>
                  <a:srgbClr val="000000">
                    <a:lumMod val="100000"/>
                  </a:srgbClr>
                </a:solidFill>
                <a:prstDash val="solid"/>
                <a:round/>
                <a:headEnd type="none" w="med" len="med"/>
                <a:tailEnd type="none" w="med" len="med"/>
              </a:ln>
            </c:spPr>
          </c:marker>
          <c:dPt>
            <c:idx val="77"/>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0-A63E-4FD7-BC1F-094D8E364B0A}"/>
              </c:ext>
            </c:extLst>
          </c:dPt>
          <c:dPt>
            <c:idx val="80"/>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2-A63E-4FD7-BC1F-094D8E364B0A}"/>
              </c:ext>
            </c:extLst>
          </c:dPt>
          <c:dPt>
            <c:idx val="83"/>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3-A63E-4FD7-BC1F-094D8E364B0A}"/>
              </c:ext>
            </c:extLst>
          </c:dPt>
          <c:dPt>
            <c:idx val="86"/>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5-A63E-4FD7-BC1F-094D8E364B0A}"/>
              </c:ext>
            </c:extLst>
          </c:dPt>
          <c:dPt>
            <c:idx val="89"/>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6-A63E-4FD7-BC1F-094D8E364B0A}"/>
              </c:ext>
            </c:extLst>
          </c:dPt>
          <c:cat>
            <c:numRef>
              <c:f>'2'!$Z$150:$Z$221</c:f>
              <c:numCache>
                <c:formatCode>yyyy</c:formatCode>
                <c:ptCount val="72"/>
                <c:pt idx="6">
                  <c:v>44377</c:v>
                </c:pt>
                <c:pt idx="18">
                  <c:v>44742</c:v>
                </c:pt>
                <c:pt idx="30">
                  <c:v>45107</c:v>
                </c:pt>
                <c:pt idx="42">
                  <c:v>45473</c:v>
                </c:pt>
                <c:pt idx="54">
                  <c:v>45838</c:v>
                </c:pt>
                <c:pt idx="66">
                  <c:v>46203</c:v>
                </c:pt>
              </c:numCache>
            </c:numRef>
          </c:cat>
          <c:val>
            <c:numRef>
              <c:f>'2'!$AG$150:$AG$221</c:f>
              <c:numCache>
                <c:formatCode>0.0</c:formatCode>
                <c:ptCount val="72"/>
              </c:numCache>
            </c:numRef>
          </c:val>
          <c:smooth val="0"/>
          <c:extLst>
            <c:ext xmlns:c16="http://schemas.microsoft.com/office/drawing/2014/chart" uri="{C3380CC4-5D6E-409C-BE32-E72D297353CC}">
              <c16:uniqueId val="{00000027-A63E-4FD7-BC1F-094D8E364B0A}"/>
            </c:ext>
          </c:extLst>
        </c:ser>
        <c:ser>
          <c:idx val="5"/>
          <c:order val="6"/>
          <c:spPr>
            <a:ln w="25400" cap="rnd" cmpd="sng" algn="ctr">
              <a:solidFill>
                <a:srgbClr val="C6B382">
                  <a:lumMod val="100000"/>
                </a:srgbClr>
              </a:solidFill>
              <a:prstDash val="solid"/>
              <a:round/>
              <a:headEnd type="none" w="med" len="med"/>
              <a:tailEnd type="none" w="med" len="med"/>
            </a:ln>
          </c:spPr>
          <c:marker>
            <c:symbol val="circle"/>
            <c:size val="3"/>
            <c:spPr>
              <a:solidFill>
                <a:schemeClr val="accent2"/>
              </a:solidFill>
              <a:ln w="25400" cap="rnd" cmpd="sng" algn="ctr">
                <a:noFill/>
                <a:prstDash val="solid"/>
                <a:round/>
                <a:headEnd type="none" w="med" len="med"/>
                <a:tailEnd type="none" w="med" len="med"/>
              </a:ln>
            </c:spPr>
          </c:marker>
          <c:dPt>
            <c:idx val="77"/>
            <c:bubble3D val="0"/>
            <c:spPr>
              <a:ln w="25400" cap="rnd" cmpd="sng" algn="ctr">
                <a:solidFill>
                  <a:schemeClr val="accent4">
                    <a:lumMod val="50000"/>
                  </a:schemeClr>
                </a:solidFill>
                <a:prstDash val="solid"/>
                <a:round/>
                <a:headEnd type="none" w="med" len="med"/>
                <a:tailEnd type="none" w="med" len="med"/>
              </a:ln>
            </c:spPr>
            <c:extLst>
              <c:ext xmlns:c16="http://schemas.microsoft.com/office/drawing/2014/chart" uri="{C3380CC4-5D6E-409C-BE32-E72D297353CC}">
                <c16:uniqueId val="{00000029-A63E-4FD7-BC1F-094D8E364B0A}"/>
              </c:ext>
            </c:extLst>
          </c:dPt>
          <c:dPt>
            <c:idx val="80"/>
            <c:marker>
              <c:symbol val="circle"/>
              <c:size val="2"/>
            </c:marker>
            <c:bubble3D val="0"/>
            <c:spPr>
              <a:ln w="15875" cap="rnd" cmpd="sng" algn="ctr">
                <a:solidFill>
                  <a:srgbClr val="C6B382">
                    <a:lumMod val="100000"/>
                  </a:srgbClr>
                </a:solidFill>
                <a:prstDash val="solid"/>
                <a:round/>
                <a:headEnd type="none" w="med" len="med"/>
                <a:tailEnd type="none" w="med" len="med"/>
              </a:ln>
            </c:spPr>
            <c:extLst>
              <c:ext xmlns:c16="http://schemas.microsoft.com/office/drawing/2014/chart" uri="{C3380CC4-5D6E-409C-BE32-E72D297353CC}">
                <c16:uniqueId val="{0000002B-A63E-4FD7-BC1F-094D8E364B0A}"/>
              </c:ext>
            </c:extLst>
          </c:dPt>
          <c:dPt>
            <c:idx val="83"/>
            <c:marker>
              <c:symbol val="circle"/>
              <c:size val="2"/>
            </c:marker>
            <c:bubble3D val="0"/>
            <c:spPr>
              <a:ln w="15875" cap="rnd" cmpd="sng" algn="ctr">
                <a:solidFill>
                  <a:schemeClr val="accent4">
                    <a:lumMod val="50000"/>
                  </a:schemeClr>
                </a:solidFill>
                <a:prstDash val="solid"/>
                <a:round/>
                <a:headEnd type="none" w="med" len="med"/>
                <a:tailEnd type="none" w="med" len="med"/>
              </a:ln>
            </c:spPr>
            <c:extLst>
              <c:ext xmlns:c16="http://schemas.microsoft.com/office/drawing/2014/chart" uri="{C3380CC4-5D6E-409C-BE32-E72D297353CC}">
                <c16:uniqueId val="{0000002D-A63E-4FD7-BC1F-094D8E364B0A}"/>
              </c:ext>
            </c:extLst>
          </c:dPt>
          <c:dPt>
            <c:idx val="86"/>
            <c:marker>
              <c:symbol val="circle"/>
              <c:size val="2"/>
            </c:marker>
            <c:bubble3D val="0"/>
            <c:spPr>
              <a:ln w="15875" cap="rnd" cmpd="sng" algn="ctr">
                <a:solidFill>
                  <a:schemeClr val="accent4">
                    <a:lumMod val="50000"/>
                  </a:schemeClr>
                </a:solidFill>
                <a:prstDash val="solid"/>
                <a:round/>
                <a:headEnd type="none" w="med" len="med"/>
                <a:tailEnd type="none" w="med" len="med"/>
              </a:ln>
            </c:spPr>
            <c:extLst>
              <c:ext xmlns:c16="http://schemas.microsoft.com/office/drawing/2014/chart" uri="{C3380CC4-5D6E-409C-BE32-E72D297353CC}">
                <c16:uniqueId val="{0000002F-A63E-4FD7-BC1F-094D8E364B0A}"/>
              </c:ext>
            </c:extLst>
          </c:dPt>
          <c:dPt>
            <c:idx val="89"/>
            <c:marker>
              <c:symbol val="circle"/>
              <c:size val="2"/>
            </c:marker>
            <c:bubble3D val="0"/>
            <c:spPr>
              <a:ln w="15875" cap="rnd" cmpd="sng" algn="ctr">
                <a:solidFill>
                  <a:schemeClr val="accent4">
                    <a:lumMod val="50000"/>
                  </a:schemeClr>
                </a:solidFill>
                <a:prstDash val="solid"/>
                <a:round/>
                <a:headEnd type="none" w="med" len="med"/>
                <a:tailEnd type="none" w="med" len="med"/>
              </a:ln>
            </c:spPr>
            <c:extLst>
              <c:ext xmlns:c16="http://schemas.microsoft.com/office/drawing/2014/chart" uri="{C3380CC4-5D6E-409C-BE32-E72D297353CC}">
                <c16:uniqueId val="{00000031-A63E-4FD7-BC1F-094D8E364B0A}"/>
              </c:ext>
            </c:extLst>
          </c:dPt>
          <c:cat>
            <c:numRef>
              <c:f>'2'!$Z$150:$Z$221</c:f>
              <c:numCache>
                <c:formatCode>yyyy</c:formatCode>
                <c:ptCount val="72"/>
                <c:pt idx="6">
                  <c:v>44377</c:v>
                </c:pt>
                <c:pt idx="18">
                  <c:v>44742</c:v>
                </c:pt>
                <c:pt idx="30">
                  <c:v>45107</c:v>
                </c:pt>
                <c:pt idx="42">
                  <c:v>45473</c:v>
                </c:pt>
                <c:pt idx="54">
                  <c:v>45838</c:v>
                </c:pt>
                <c:pt idx="66">
                  <c:v>46203</c:v>
                </c:pt>
              </c:numCache>
            </c:numRef>
          </c:cat>
          <c:val>
            <c:numRef>
              <c:f>'2'!$AH$150:$AH$221</c:f>
              <c:numCache>
                <c:formatCode>0.0</c:formatCode>
                <c:ptCount val="72"/>
              </c:numCache>
            </c:numRef>
          </c:val>
          <c:smooth val="0"/>
          <c:extLst>
            <c:ext xmlns:c16="http://schemas.microsoft.com/office/drawing/2014/chart" uri="{C3380CC4-5D6E-409C-BE32-E72D297353CC}">
              <c16:uniqueId val="{00000032-A63E-4FD7-BC1F-094D8E364B0A}"/>
            </c:ext>
          </c:extLst>
        </c:ser>
        <c:dLbls>
          <c:showLegendKey val="0"/>
          <c:showVal val="0"/>
          <c:showCatName val="0"/>
          <c:showSerName val="0"/>
          <c:showPercent val="0"/>
          <c:showBubbleSize val="0"/>
        </c:dLbls>
        <c:marker val="1"/>
        <c:smooth val="0"/>
        <c:axId val="53079424"/>
        <c:axId val="53412992"/>
      </c:lineChart>
      <c:catAx>
        <c:axId val="53076352"/>
        <c:scaling>
          <c:orientation val="minMax"/>
        </c:scaling>
        <c:delete val="1"/>
        <c:axPos val="b"/>
        <c:numFmt formatCode="General" sourceLinked="1"/>
        <c:majorTickMark val="none"/>
        <c:minorTickMark val="none"/>
        <c:tickLblPos val="none"/>
        <c:crossAx val="53077888"/>
        <c:crosses val="autoZero"/>
        <c:auto val="0"/>
        <c:lblAlgn val="ctr"/>
        <c:lblOffset val="100"/>
        <c:tickLblSkip val="12"/>
        <c:noMultiLvlLbl val="0"/>
      </c:catAx>
      <c:valAx>
        <c:axId val="53077888"/>
        <c:scaling>
          <c:orientation val="minMax"/>
          <c:max val="2"/>
          <c:min val="0"/>
        </c:scaling>
        <c:delete val="0"/>
        <c:axPos val="l"/>
        <c:majorGridlines>
          <c:spPr>
            <a:ln w="3175" cap="flat" cmpd="sng" algn="ctr">
              <a:solidFill>
                <a:srgbClr val="B0B0B0"/>
              </a:solidFill>
              <a:prstDash val="solid"/>
              <a:round/>
              <a:headEnd type="none" w="med" len="med"/>
              <a:tailEnd type="none" w="med" len="med"/>
            </a:ln>
            <a:effectLst/>
          </c:spPr>
        </c:majorGridlines>
        <c:numFmt formatCode="#,##0.0" sourceLinked="0"/>
        <c:majorTickMark val="none"/>
        <c:minorTickMark val="none"/>
        <c:tickLblPos val="nextTo"/>
        <c:spPr>
          <a:ln w="25400">
            <a:noFill/>
            <a:prstDash val="solid"/>
          </a:ln>
        </c:spPr>
        <c:txPr>
          <a:bodyPr rot="0" vert="horz"/>
          <a:lstStyle/>
          <a:p>
            <a:pPr>
              <a:defRPr/>
            </a:pPr>
            <a:endParaRPr lang="sl-SI"/>
          </a:p>
        </c:txPr>
        <c:crossAx val="53076352"/>
        <c:crosses val="autoZero"/>
        <c:crossBetween val="between"/>
        <c:majorUnit val="0.2"/>
      </c:valAx>
      <c:catAx>
        <c:axId val="53079424"/>
        <c:scaling>
          <c:orientation val="minMax"/>
        </c:scaling>
        <c:delete val="0"/>
        <c:axPos val="b"/>
        <c:majorGridlines>
          <c:spPr>
            <a:ln w="3175" cap="flat" cmpd="sng" algn="ctr">
              <a:noFill/>
              <a:prstDash val="sysDash"/>
              <a:round/>
            </a:ln>
            <a:effectLst/>
            <a:extLst>
              <a:ext uri="{91240B29-F687-4F45-9708-019B960494DF}">
                <a14:hiddenLine xmlns:a14="http://schemas.microsoft.com/office/drawing/2010/main" w="3175" cap="flat" cmpd="sng" algn="ctr">
                  <a:solidFill>
                    <a:sysClr val="window" lastClr="FFFFFF">
                      <a:lumMod val="75000"/>
                    </a:sysClr>
                  </a:solidFill>
                  <a:prstDash val="sysDash"/>
                  <a:round/>
                </a14:hiddenLine>
              </a:ext>
            </a:extLst>
          </c:spPr>
        </c:majorGridlines>
        <c:numFmt formatCode="yy" sourceLinked="0"/>
        <c:majorTickMark val="out"/>
        <c:minorTickMark val="none"/>
        <c:tickLblPos val="low"/>
        <c:spPr>
          <a:ln w="6350">
            <a:solidFill>
              <a:srgbClr val="B0B0B0"/>
            </a:solidFill>
          </a:ln>
        </c:spPr>
        <c:txPr>
          <a:bodyPr rot="0" vert="horz"/>
          <a:lstStyle/>
          <a:p>
            <a:pPr>
              <a:defRPr/>
            </a:pPr>
            <a:endParaRPr lang="sl-SI"/>
          </a:p>
        </c:txPr>
        <c:crossAx val="53412992"/>
        <c:crosses val="autoZero"/>
        <c:auto val="0"/>
        <c:lblAlgn val="ctr"/>
        <c:lblOffset val="100"/>
        <c:tickLblSkip val="1"/>
        <c:tickMarkSkip val="12"/>
        <c:noMultiLvlLbl val="0"/>
      </c:catAx>
      <c:valAx>
        <c:axId val="53412992"/>
        <c:scaling>
          <c:orientation val="minMax"/>
        </c:scaling>
        <c:delete val="0"/>
        <c:axPos val="r"/>
        <c:numFmt formatCode="#,##0.0" sourceLinked="0"/>
        <c:majorTickMark val="none"/>
        <c:minorTickMark val="none"/>
        <c:tickLblPos val="nextTo"/>
        <c:spPr>
          <a:ln>
            <a:noFill/>
          </a:ln>
        </c:spPr>
        <c:crossAx val="53079424"/>
        <c:crosses val="max"/>
        <c:crossBetween val="between"/>
        <c:majorUnit val="0.30000000000000004"/>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egendEntry>
        <c:idx val="5"/>
        <c:delete val="1"/>
      </c:legendEntry>
      <c:legendEntry>
        <c:idx val="6"/>
        <c:delete val="1"/>
      </c:legendEntry>
      <c:layout>
        <c:manualLayout>
          <c:xMode val="edge"/>
          <c:yMode val="edge"/>
          <c:x val="6.9454926719482266E-2"/>
          <c:y val="0.78453552404293203"/>
          <c:w val="0.75257848901583113"/>
          <c:h val="0.19650608926019442"/>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3034445687389"/>
          <c:y val="6.8933009489579838E-2"/>
          <c:w val="0.82563732148823965"/>
          <c:h val="0.58333078019369344"/>
        </c:manualLayout>
      </c:layout>
      <c:lineChart>
        <c:grouping val="standard"/>
        <c:varyColors val="0"/>
        <c:ser>
          <c:idx val="1"/>
          <c:order val="0"/>
          <c:tx>
            <c:strRef>
              <c:f>'2'!$P$2</c:f>
              <c:strCache>
                <c:ptCount val="1"/>
                <c:pt idx="0">
                  <c:v>Posojila nebančnemu sektorju</c:v>
                </c:pt>
              </c:strCache>
            </c:strRef>
          </c:tx>
          <c:spPr>
            <a:ln w="15875" cap="rnd" cmpd="sng" algn="ctr">
              <a:solidFill>
                <a:schemeClr val="accent4">
                  <a:lumMod val="75000"/>
                </a:schemeClr>
              </a:solidFill>
              <a:prstDash val="solid"/>
              <a:round/>
              <a:headEnd type="none" w="med" len="med"/>
              <a:tailEnd type="none" w="med" len="med"/>
            </a:ln>
            <a:effectLst/>
          </c:spPr>
          <c:marker>
            <c:symbol val="none"/>
          </c:marker>
          <c:cat>
            <c:numRef>
              <c:f>'2'!$O$54:$O$125</c:f>
              <c:numCache>
                <c:formatCode>dd\-mmm\-yy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formatCode="d\-mmm\-yy">
                  <c:v>45504</c:v>
                </c:pt>
                <c:pt idx="43" formatCode="d\-mmm\-yy">
                  <c:v>45535</c:v>
                </c:pt>
                <c:pt idx="44" formatCode="d\-mmm\-yy">
                  <c:v>45565</c:v>
                </c:pt>
                <c:pt idx="45" formatCode="d\-mmm\-yy">
                  <c:v>45596</c:v>
                </c:pt>
                <c:pt idx="46" formatCode="d\-mmm\-yy">
                  <c:v>45626</c:v>
                </c:pt>
                <c:pt idx="47" formatCode="d\-mmm\-yy">
                  <c:v>45657</c:v>
                </c:pt>
                <c:pt idx="48" formatCode="d\-mmm\-yy">
                  <c:v>45688</c:v>
                </c:pt>
                <c:pt idx="49" formatCode="d\-mmm\-yy">
                  <c:v>45716</c:v>
                </c:pt>
                <c:pt idx="50" formatCode="d\-mmm\-yy">
                  <c:v>45747</c:v>
                </c:pt>
                <c:pt idx="51" formatCode="d\-mmm\-yy">
                  <c:v>45777</c:v>
                </c:pt>
                <c:pt idx="52" formatCode="d\-mmm\-yy">
                  <c:v>45808</c:v>
                </c:pt>
                <c:pt idx="53" formatCode="d\-mmm\-yy">
                  <c:v>45838</c:v>
                </c:pt>
                <c:pt idx="54" formatCode="d\-mmm\-yy">
                  <c:v>45869</c:v>
                </c:pt>
                <c:pt idx="55" formatCode="d\-mmm\-yy">
                  <c:v>45900</c:v>
                </c:pt>
                <c:pt idx="56" formatCode="d\-mmm\-yy">
                  <c:v>45930</c:v>
                </c:pt>
                <c:pt idx="57" formatCode="d\-mmm\-yy">
                  <c:v>45961</c:v>
                </c:pt>
                <c:pt idx="58" formatCode="d\-mmm\-yy">
                  <c:v>45991</c:v>
                </c:pt>
                <c:pt idx="59" formatCode="d\-mmm\-yy">
                  <c:v>46022</c:v>
                </c:pt>
                <c:pt idx="60" formatCode="d\-mmm\-yy">
                  <c:v>46053</c:v>
                </c:pt>
                <c:pt idx="61" formatCode="d\-mmm\-yy">
                  <c:v>46081</c:v>
                </c:pt>
                <c:pt idx="62" formatCode="d\-mmm\-yy">
                  <c:v>46112</c:v>
                </c:pt>
                <c:pt idx="63" formatCode="d\-mmm\-yy">
                  <c:v>46142</c:v>
                </c:pt>
                <c:pt idx="64" formatCode="d\-mmm\-yy">
                  <c:v>46173</c:v>
                </c:pt>
                <c:pt idx="65" formatCode="d\-mmm\-yy">
                  <c:v>46203</c:v>
                </c:pt>
                <c:pt idx="66" formatCode="d\-mmm\-yy">
                  <c:v>46234</c:v>
                </c:pt>
                <c:pt idx="67" formatCode="d\-mmm\-yy">
                  <c:v>46265</c:v>
                </c:pt>
                <c:pt idx="68" formatCode="d\-mmm\-yy">
                  <c:v>46295</c:v>
                </c:pt>
                <c:pt idx="69" formatCode="d\-mmm\-yy">
                  <c:v>46326</c:v>
                </c:pt>
                <c:pt idx="70" formatCode="d\-mmm\-yy">
                  <c:v>46356</c:v>
                </c:pt>
                <c:pt idx="71" formatCode="d\-mmm\-yy">
                  <c:v>46387</c:v>
                </c:pt>
              </c:numCache>
            </c:numRef>
          </c:cat>
          <c:val>
            <c:numRef>
              <c:f>'2'!$P$54:$P$125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11.673203540315402</c:v>
                </c:pt>
                <c:pt idx="19">
                  <c:v>13.021125525710687</c:v>
                </c:pt>
                <c:pt idx="20">
                  <c:v>13.047534905995327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7.8455850827993556</c:v>
                </c:pt>
                <c:pt idx="54">
                  <c:v>8.4361668319624208</c:v>
                </c:pt>
                <c:pt idx="55">
                  <c:v>9.1083522458416546</c:v>
                </c:pt>
                <c:pt idx="56">
                  <c:v>6.1603586940923272</c:v>
                </c:pt>
                <c:pt idx="57">
                  <c:v>7.010830401061674</c:v>
                </c:pt>
                <c:pt idx="58">
                  <c:v>7.0783774422287449</c:v>
                </c:pt>
                <c:pt idx="59">
                  <c:v>8.5691646188489123</c:v>
                </c:pt>
                <c:pt idx="60">
                  <c:v>8.8696302642207634</c:v>
                </c:pt>
                <c:pt idx="61">
                  <c:v>8.7881643111229923</c:v>
                </c:pt>
                <c:pt idx="62">
                  <c:v>9.47808114683124</c:v>
                </c:pt>
              </c:numCache>
            </c:numRef>
          </c:val>
          <c:smooth val="0"/>
          <c:extLst xmlns:c15="http://schemas.microsoft.com/office/drawing/2012/chart">
            <c:ext xmlns:c16="http://schemas.microsoft.com/office/drawing/2014/chart" uri="{C3380CC4-5D6E-409C-BE32-E72D297353CC}">
              <c16:uniqueId val="{00000000-3F3C-4510-B4DD-D6384BF26E16}"/>
            </c:ext>
          </c:extLst>
        </c:ser>
        <c:ser>
          <c:idx val="0"/>
          <c:order val="1"/>
          <c:tx>
            <c:strRef>
              <c:f>'2'!$Q$2</c:f>
              <c:strCache>
                <c:ptCount val="1"/>
                <c:pt idx="0">
                  <c:v>Posojila nefinančnim družbam</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'2'!$O$54:$O$125</c:f>
              <c:numCache>
                <c:formatCode>dd\-mmm\-yy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formatCode="d\-mmm\-yy">
                  <c:v>45504</c:v>
                </c:pt>
                <c:pt idx="43" formatCode="d\-mmm\-yy">
                  <c:v>45535</c:v>
                </c:pt>
                <c:pt idx="44" formatCode="d\-mmm\-yy">
                  <c:v>45565</c:v>
                </c:pt>
                <c:pt idx="45" formatCode="d\-mmm\-yy">
                  <c:v>45596</c:v>
                </c:pt>
                <c:pt idx="46" formatCode="d\-mmm\-yy">
                  <c:v>45626</c:v>
                </c:pt>
                <c:pt idx="47" formatCode="d\-mmm\-yy">
                  <c:v>45657</c:v>
                </c:pt>
                <c:pt idx="48" formatCode="d\-mmm\-yy">
                  <c:v>45688</c:v>
                </c:pt>
                <c:pt idx="49" formatCode="d\-mmm\-yy">
                  <c:v>45716</c:v>
                </c:pt>
                <c:pt idx="50" formatCode="d\-mmm\-yy">
                  <c:v>45747</c:v>
                </c:pt>
                <c:pt idx="51" formatCode="d\-mmm\-yy">
                  <c:v>45777</c:v>
                </c:pt>
                <c:pt idx="52" formatCode="d\-mmm\-yy">
                  <c:v>45808</c:v>
                </c:pt>
                <c:pt idx="53" formatCode="d\-mmm\-yy">
                  <c:v>45838</c:v>
                </c:pt>
                <c:pt idx="54" formatCode="d\-mmm\-yy">
                  <c:v>45869</c:v>
                </c:pt>
                <c:pt idx="55" formatCode="d\-mmm\-yy">
                  <c:v>45900</c:v>
                </c:pt>
                <c:pt idx="56" formatCode="d\-mmm\-yy">
                  <c:v>45930</c:v>
                </c:pt>
                <c:pt idx="57" formatCode="d\-mmm\-yy">
                  <c:v>45961</c:v>
                </c:pt>
                <c:pt idx="58" formatCode="d\-mmm\-yy">
                  <c:v>45991</c:v>
                </c:pt>
                <c:pt idx="59" formatCode="d\-mmm\-yy">
                  <c:v>46022</c:v>
                </c:pt>
                <c:pt idx="60" formatCode="d\-mmm\-yy">
                  <c:v>46053</c:v>
                </c:pt>
                <c:pt idx="61" formatCode="d\-mmm\-yy">
                  <c:v>46081</c:v>
                </c:pt>
                <c:pt idx="62" formatCode="d\-mmm\-yy">
                  <c:v>46112</c:v>
                </c:pt>
                <c:pt idx="63" formatCode="d\-mmm\-yy">
                  <c:v>46142</c:v>
                </c:pt>
                <c:pt idx="64" formatCode="d\-mmm\-yy">
                  <c:v>46173</c:v>
                </c:pt>
                <c:pt idx="65" formatCode="d\-mmm\-yy">
                  <c:v>46203</c:v>
                </c:pt>
                <c:pt idx="66" formatCode="d\-mmm\-yy">
                  <c:v>46234</c:v>
                </c:pt>
                <c:pt idx="67" formatCode="d\-mmm\-yy">
                  <c:v>46265</c:v>
                </c:pt>
                <c:pt idx="68" formatCode="d\-mmm\-yy">
                  <c:v>46295</c:v>
                </c:pt>
                <c:pt idx="69" formatCode="d\-mmm\-yy">
                  <c:v>46326</c:v>
                </c:pt>
                <c:pt idx="70" formatCode="d\-mmm\-yy">
                  <c:v>46356</c:v>
                </c:pt>
                <c:pt idx="71" formatCode="d\-mmm\-yy">
                  <c:v>46387</c:v>
                </c:pt>
              </c:numCache>
            </c:numRef>
          </c:cat>
          <c:val>
            <c:numRef>
              <c:f>'2'!$Q$54:$Q$125</c:f>
              <c:numCache>
                <c:formatCode>0.0</c:formatCode>
                <c:ptCount val="72"/>
                <c:pt idx="0">
                  <c:v>-1.9365373714444023</c:v>
                </c:pt>
                <c:pt idx="1">
                  <c:v>-2.7703297841671359</c:v>
                </c:pt>
                <c:pt idx="2">
                  <c:v>-3.6189788992371907</c:v>
                </c:pt>
                <c:pt idx="3">
                  <c:v>-3.5515900794391486</c:v>
                </c:pt>
                <c:pt idx="4">
                  <c:v>-1.3257530731795808</c:v>
                </c:pt>
                <c:pt idx="5">
                  <c:v>-7.719179122479547E-2</c:v>
                </c:pt>
                <c:pt idx="6">
                  <c:v>1.2638227988205353</c:v>
                </c:pt>
                <c:pt idx="7">
                  <c:v>0.65487550825706897</c:v>
                </c:pt>
                <c:pt idx="8">
                  <c:v>0.61281137760440529</c:v>
                </c:pt>
                <c:pt idx="9">
                  <c:v>5.057635607028188</c:v>
                </c:pt>
                <c:pt idx="10">
                  <c:v>4.6121185102429019</c:v>
                </c:pt>
                <c:pt idx="11">
                  <c:v>6.2732212909675011</c:v>
                </c:pt>
                <c:pt idx="12">
                  <c:v>7.4840555276098675</c:v>
                </c:pt>
                <c:pt idx="13">
                  <c:v>8.7137929636921676</c:v>
                </c:pt>
                <c:pt idx="14">
                  <c:v>8.6166777656033311</c:v>
                </c:pt>
                <c:pt idx="15">
                  <c:v>11.771660109301729</c:v>
                </c:pt>
                <c:pt idx="16">
                  <c:v>11.912194305791823</c:v>
                </c:pt>
                <c:pt idx="17">
                  <c:v>13.091154443834485</c:v>
                </c:pt>
                <c:pt idx="18">
                  <c:v>15.541808649600686</c:v>
                </c:pt>
                <c:pt idx="19">
                  <c:v>18.401760588383631</c:v>
                </c:pt>
                <c:pt idx="20">
                  <c:v>17.733448191348501</c:v>
                </c:pt>
                <c:pt idx="21">
                  <c:v>14.473346392782126</c:v>
                </c:pt>
                <c:pt idx="22">
                  <c:v>15.735853133135524</c:v>
                </c:pt>
                <c:pt idx="23">
                  <c:v>12.763668254346495</c:v>
                </c:pt>
                <c:pt idx="24">
                  <c:v>11.949728840800322</c:v>
                </c:pt>
                <c:pt idx="25">
                  <c:v>7.9175544930841335</c:v>
                </c:pt>
                <c:pt idx="26">
                  <c:v>5.4438694938041099</c:v>
                </c:pt>
                <c:pt idx="27">
                  <c:v>6.0680194422576328</c:v>
                </c:pt>
                <c:pt idx="28">
                  <c:v>4.9054908271593423</c:v>
                </c:pt>
                <c:pt idx="29">
                  <c:v>4.2558128617983026</c:v>
                </c:pt>
                <c:pt idx="30">
                  <c:v>1.1782808113952825</c:v>
                </c:pt>
                <c:pt idx="31">
                  <c:v>-1.0581943620138756</c:v>
                </c:pt>
                <c:pt idx="32">
                  <c:v>-1.558874691444212</c:v>
                </c:pt>
                <c:pt idx="33">
                  <c:v>-2.5419550146879022</c:v>
                </c:pt>
                <c:pt idx="34">
                  <c:v>-3.9812835314317563</c:v>
                </c:pt>
                <c:pt idx="35">
                  <c:v>-4.9477741781744573</c:v>
                </c:pt>
                <c:pt idx="36">
                  <c:v>-6.9454515418039602</c:v>
                </c:pt>
                <c:pt idx="37">
                  <c:v>-4.8662805157487004</c:v>
                </c:pt>
                <c:pt idx="38">
                  <c:v>-3.444340618892372</c:v>
                </c:pt>
                <c:pt idx="39">
                  <c:v>-5.2896556239472314</c:v>
                </c:pt>
                <c:pt idx="40">
                  <c:v>-5.0642522876124918</c:v>
                </c:pt>
                <c:pt idx="41">
                  <c:v>-4.5404085688997782</c:v>
                </c:pt>
                <c:pt idx="42">
                  <c:v>-4.7127112296134417</c:v>
                </c:pt>
                <c:pt idx="43">
                  <c:v>-4.0760141710657782</c:v>
                </c:pt>
                <c:pt idx="44">
                  <c:v>-3.4083250758559558</c:v>
                </c:pt>
                <c:pt idx="45">
                  <c:v>-4.4079077876200801</c:v>
                </c:pt>
                <c:pt idx="46">
                  <c:v>-3.238541608617107</c:v>
                </c:pt>
                <c:pt idx="47">
                  <c:v>-2.0654113472324154</c:v>
                </c:pt>
                <c:pt idx="48">
                  <c:v>-0.34258491127908686</c:v>
                </c:pt>
                <c:pt idx="49">
                  <c:v>1.6685396332606794</c:v>
                </c:pt>
                <c:pt idx="50">
                  <c:v>0.87332290839059468</c:v>
                </c:pt>
                <c:pt idx="51">
                  <c:v>0.10371350612801145</c:v>
                </c:pt>
                <c:pt idx="52">
                  <c:v>0.90853484745132551</c:v>
                </c:pt>
                <c:pt idx="53">
                  <c:v>-0.10135670220821069</c:v>
                </c:pt>
                <c:pt idx="54">
                  <c:v>1.1968941523037957</c:v>
                </c:pt>
                <c:pt idx="55">
                  <c:v>2.0671229579168671</c:v>
                </c:pt>
                <c:pt idx="56">
                  <c:v>1.2294414428334788</c:v>
                </c:pt>
                <c:pt idx="57">
                  <c:v>3.4902812731494981</c:v>
                </c:pt>
                <c:pt idx="58">
                  <c:v>3.0311283241649001</c:v>
                </c:pt>
                <c:pt idx="59">
                  <c:v>4.3372783095622314</c:v>
                </c:pt>
                <c:pt idx="60">
                  <c:v>5.2784606811221435</c:v>
                </c:pt>
                <c:pt idx="61">
                  <c:v>4.6503402235507307</c:v>
                </c:pt>
                <c:pt idx="62">
                  <c:v>4.7840207017124214</c:v>
                </c:pt>
              </c:numCache>
            </c:numRef>
          </c:val>
          <c:smooth val="0"/>
          <c:extLst>
            <c:ext xmlns:c16="http://schemas.microsoft.com/office/drawing/2014/chart" uri="{C3380CC4-5D6E-409C-BE32-E72D297353CC}">
              <c16:uniqueId val="{00000001-3F3C-4510-B4DD-D6384BF26E16}"/>
            </c:ext>
          </c:extLst>
        </c:ser>
        <c:ser>
          <c:idx val="2"/>
          <c:order val="2"/>
          <c:tx>
            <c:strRef>
              <c:f>'2'!$R$2</c:f>
              <c:strCache>
                <c:ptCount val="1"/>
                <c:pt idx="0">
                  <c:v>Stanovanjska posojila gospodinjstvom</c:v>
                </c:pt>
              </c:strCache>
            </c:strRef>
          </c:tx>
          <c:spPr>
            <a:ln w="15875" cap="rnd" cmpd="sng" algn="ctr">
              <a:solidFill>
                <a:schemeClr val="accent1"/>
              </a:solidFill>
              <a:prstDash val="solid"/>
              <a:round/>
              <a:headEnd type="none" w="med" len="med"/>
              <a:tailEnd type="none" w="med" len="med"/>
            </a:ln>
          </c:spPr>
          <c:marker>
            <c:symbol val="none"/>
          </c:marker>
          <c:cat>
            <c:numRef>
              <c:f>'2'!$O$54:$O$125</c:f>
              <c:numCache>
                <c:formatCode>dd\-mmm\-yy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formatCode="d\-mmm\-yy">
                  <c:v>45504</c:v>
                </c:pt>
                <c:pt idx="43" formatCode="d\-mmm\-yy">
                  <c:v>45535</c:v>
                </c:pt>
                <c:pt idx="44" formatCode="d\-mmm\-yy">
                  <c:v>45565</c:v>
                </c:pt>
                <c:pt idx="45" formatCode="d\-mmm\-yy">
                  <c:v>45596</c:v>
                </c:pt>
                <c:pt idx="46" formatCode="d\-mmm\-yy">
                  <c:v>45626</c:v>
                </c:pt>
                <c:pt idx="47" formatCode="d\-mmm\-yy">
                  <c:v>45657</c:v>
                </c:pt>
                <c:pt idx="48" formatCode="d\-mmm\-yy">
                  <c:v>45688</c:v>
                </c:pt>
                <c:pt idx="49" formatCode="d\-mmm\-yy">
                  <c:v>45716</c:v>
                </c:pt>
                <c:pt idx="50" formatCode="d\-mmm\-yy">
                  <c:v>45747</c:v>
                </c:pt>
                <c:pt idx="51" formatCode="d\-mmm\-yy">
                  <c:v>45777</c:v>
                </c:pt>
                <c:pt idx="52" formatCode="d\-mmm\-yy">
                  <c:v>45808</c:v>
                </c:pt>
                <c:pt idx="53" formatCode="d\-mmm\-yy">
                  <c:v>45838</c:v>
                </c:pt>
                <c:pt idx="54" formatCode="d\-mmm\-yy">
                  <c:v>45869</c:v>
                </c:pt>
                <c:pt idx="55" formatCode="d\-mmm\-yy">
                  <c:v>45900</c:v>
                </c:pt>
                <c:pt idx="56" formatCode="d\-mmm\-yy">
                  <c:v>45930</c:v>
                </c:pt>
                <c:pt idx="57" formatCode="d\-mmm\-yy">
                  <c:v>45961</c:v>
                </c:pt>
                <c:pt idx="58" formatCode="d\-mmm\-yy">
                  <c:v>45991</c:v>
                </c:pt>
                <c:pt idx="59" formatCode="d\-mmm\-yy">
                  <c:v>46022</c:v>
                </c:pt>
                <c:pt idx="60" formatCode="d\-mmm\-yy">
                  <c:v>46053</c:v>
                </c:pt>
                <c:pt idx="61" formatCode="d\-mmm\-yy">
                  <c:v>46081</c:v>
                </c:pt>
                <c:pt idx="62" formatCode="d\-mmm\-yy">
                  <c:v>46112</c:v>
                </c:pt>
                <c:pt idx="63" formatCode="d\-mmm\-yy">
                  <c:v>46142</c:v>
                </c:pt>
                <c:pt idx="64" formatCode="d\-mmm\-yy">
                  <c:v>46173</c:v>
                </c:pt>
                <c:pt idx="65" formatCode="d\-mmm\-yy">
                  <c:v>46203</c:v>
                </c:pt>
                <c:pt idx="66" formatCode="d\-mmm\-yy">
                  <c:v>46234</c:v>
                </c:pt>
                <c:pt idx="67" formatCode="d\-mmm\-yy">
                  <c:v>46265</c:v>
                </c:pt>
                <c:pt idx="68" formatCode="d\-mmm\-yy">
                  <c:v>46295</c:v>
                </c:pt>
                <c:pt idx="69" formatCode="d\-mmm\-yy">
                  <c:v>46326</c:v>
                </c:pt>
                <c:pt idx="70" formatCode="d\-mmm\-yy">
                  <c:v>46356</c:v>
                </c:pt>
                <c:pt idx="71" formatCode="d\-mmm\-yy">
                  <c:v>46387</c:v>
                </c:pt>
              </c:numCache>
            </c:numRef>
          </c:cat>
          <c:val>
            <c:numRef>
              <c:f>'2'!$R$54:$R$125</c:f>
              <c:numCache>
                <c:formatCode>0.0</c:formatCode>
                <c:ptCount val="72"/>
                <c:pt idx="0">
                  <c:v>3.9733150035503817</c:v>
                </c:pt>
                <c:pt idx="1">
                  <c:v>3.8155548831526609</c:v>
                </c:pt>
                <c:pt idx="2">
                  <c:v>4.2214388136187164</c:v>
                </c:pt>
                <c:pt idx="3">
                  <c:v>4.788568529780024</c:v>
                </c:pt>
                <c:pt idx="4">
                  <c:v>5.6346062599627933</c:v>
                </c:pt>
                <c:pt idx="5">
                  <c:v>6.6000311902108422</c:v>
                </c:pt>
                <c:pt idx="6">
                  <c:v>7.2330553751768889</c:v>
                </c:pt>
                <c:pt idx="7">
                  <c:v>7.6855488572814989</c:v>
                </c:pt>
                <c:pt idx="8">
                  <c:v>8.0512181050045548</c:v>
                </c:pt>
                <c:pt idx="9">
                  <c:v>8.1404498842140747</c:v>
                </c:pt>
                <c:pt idx="10">
                  <c:v>8.6255612582148089</c:v>
                </c:pt>
                <c:pt idx="11">
                  <c:v>9.0551156061113183</c:v>
                </c:pt>
                <c:pt idx="12">
                  <c:v>9.5205974719999595</c:v>
                </c:pt>
                <c:pt idx="13">
                  <c:v>10.173238385329618</c:v>
                </c:pt>
                <c:pt idx="14">
                  <c:v>11.014237741896583</c:v>
                </c:pt>
                <c:pt idx="15">
                  <c:v>11.399374067192136</c:v>
                </c:pt>
                <c:pt idx="16">
                  <c:v>11.683511248065948</c:v>
                </c:pt>
                <c:pt idx="17">
                  <c:v>11.93856958963182</c:v>
                </c:pt>
                <c:pt idx="18">
                  <c:v>11.902058164227491</c:v>
                </c:pt>
                <c:pt idx="19">
                  <c:v>11.805666895013767</c:v>
                </c:pt>
                <c:pt idx="20">
                  <c:v>11.632339075002495</c:v>
                </c:pt>
                <c:pt idx="21">
                  <c:v>11.043459229192765</c:v>
                </c:pt>
                <c:pt idx="22">
                  <c:v>10.466043375404332</c:v>
                </c:pt>
                <c:pt idx="23">
                  <c:v>9.9463830606822299</c:v>
                </c:pt>
                <c:pt idx="24">
                  <c:v>9.1954064813351</c:v>
                </c:pt>
                <c:pt idx="25">
                  <c:v>8.3921350329312805</c:v>
                </c:pt>
                <c:pt idx="26">
                  <c:v>6.9927968374904115</c:v>
                </c:pt>
                <c:pt idx="27">
                  <c:v>5.8700080629071394</c:v>
                </c:pt>
                <c:pt idx="28">
                  <c:v>4.6827732931468136</c:v>
                </c:pt>
                <c:pt idx="29">
                  <c:v>3.3097759264612003</c:v>
                </c:pt>
                <c:pt idx="30">
                  <c:v>2.3150364862542183</c:v>
                </c:pt>
                <c:pt idx="31">
                  <c:v>1.6364470505947137</c:v>
                </c:pt>
                <c:pt idx="32">
                  <c:v>0.97490346529478522</c:v>
                </c:pt>
                <c:pt idx="33">
                  <c:v>0.79523839352220183</c:v>
                </c:pt>
                <c:pt idx="34">
                  <c:v>0.54557905743533031</c:v>
                </c:pt>
                <c:pt idx="35">
                  <c:v>0.58174306783729257</c:v>
                </c:pt>
                <c:pt idx="36">
                  <c:v>0.60728799903633224</c:v>
                </c:pt>
                <c:pt idx="37">
                  <c:v>0.78637867060660227</c:v>
                </c:pt>
                <c:pt idx="38">
                  <c:v>0.99142584971114722</c:v>
                </c:pt>
                <c:pt idx="39">
                  <c:v>1.4055826407359806</c:v>
                </c:pt>
                <c:pt idx="40">
                  <c:v>1.7560631230567614</c:v>
                </c:pt>
                <c:pt idx="41">
                  <c:v>2.0490947936829151</c:v>
                </c:pt>
                <c:pt idx="42">
                  <c:v>2.3730009392833207</c:v>
                </c:pt>
                <c:pt idx="43">
                  <c:v>2.8758324380530054</c:v>
                </c:pt>
                <c:pt idx="44">
                  <c:v>3.0477757036617703</c:v>
                </c:pt>
                <c:pt idx="45">
                  <c:v>3.3512890628797587</c:v>
                </c:pt>
                <c:pt idx="46">
                  <c:v>3.7586959455257585</c:v>
                </c:pt>
                <c:pt idx="47">
                  <c:v>3.9180119561297744</c:v>
                </c:pt>
                <c:pt idx="48">
                  <c:v>4.1983796842370413</c:v>
                </c:pt>
                <c:pt idx="49">
                  <c:v>4.549133114363757</c:v>
                </c:pt>
                <c:pt idx="50">
                  <c:v>4.9369621208168235</c:v>
                </c:pt>
                <c:pt idx="51">
                  <c:v>5.3013342057004698</c:v>
                </c:pt>
                <c:pt idx="52">
                  <c:v>5.796754513690372</c:v>
                </c:pt>
                <c:pt idx="53">
                  <c:v>6.4592408259219081</c:v>
                </c:pt>
                <c:pt idx="54">
                  <c:v>6.92652564029963</c:v>
                </c:pt>
                <c:pt idx="55">
                  <c:v>7.104767629477915</c:v>
                </c:pt>
                <c:pt idx="56">
                  <c:v>7.7405975825857398</c:v>
                </c:pt>
                <c:pt idx="57">
                  <c:v>8.1481458549494956</c:v>
                </c:pt>
                <c:pt idx="58">
                  <c:v>8.482546471930652</c:v>
                </c:pt>
                <c:pt idx="59">
                  <c:v>8.8491924715738755</c:v>
                </c:pt>
                <c:pt idx="60">
                  <c:v>9.2471300140795964</c:v>
                </c:pt>
                <c:pt idx="61">
                  <c:v>9.3116585471354263</c:v>
                </c:pt>
                <c:pt idx="62">
                  <c:v>9.7015461561527516</c:v>
                </c:pt>
              </c:numCache>
            </c:numRef>
          </c:val>
          <c:smooth val="0"/>
          <c:extLst>
            <c:ext xmlns:c16="http://schemas.microsoft.com/office/drawing/2014/chart" uri="{C3380CC4-5D6E-409C-BE32-E72D297353CC}">
              <c16:uniqueId val="{00000002-3F3C-4510-B4DD-D6384BF26E16}"/>
            </c:ext>
          </c:extLst>
        </c:ser>
        <c:ser>
          <c:idx val="3"/>
          <c:order val="3"/>
          <c:tx>
            <c:strRef>
              <c:f>'2'!$S$2</c:f>
              <c:strCache>
                <c:ptCount val="1"/>
                <c:pt idx="0">
                  <c:v>Potrošniška posojila gospodinjstvom</c:v>
                </c:pt>
              </c:strCache>
            </c:strRef>
          </c:tx>
          <c:spPr>
            <a:ln w="15875" cap="rnd" cmpd="sng" algn="ctr">
              <a:solidFill>
                <a:schemeClr val="accent4">
                  <a:lumMod val="50000"/>
                </a:schemeClr>
              </a:solidFill>
              <a:prstDash val="solid"/>
              <a:round/>
              <a:headEnd type="none" w="med" len="med"/>
              <a:tailEnd type="none" w="med" len="med"/>
            </a:ln>
          </c:spPr>
          <c:marker>
            <c:symbol val="none"/>
          </c:marker>
          <c:cat>
            <c:numRef>
              <c:f>'2'!$O$54:$O$125</c:f>
              <c:numCache>
                <c:formatCode>dd\-mmm\-yy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formatCode="d\-mmm\-yy">
                  <c:v>45504</c:v>
                </c:pt>
                <c:pt idx="43" formatCode="d\-mmm\-yy">
                  <c:v>45535</c:v>
                </c:pt>
                <c:pt idx="44" formatCode="d\-mmm\-yy">
                  <c:v>45565</c:v>
                </c:pt>
                <c:pt idx="45" formatCode="d\-mmm\-yy">
                  <c:v>45596</c:v>
                </c:pt>
                <c:pt idx="46" formatCode="d\-mmm\-yy">
                  <c:v>45626</c:v>
                </c:pt>
                <c:pt idx="47" formatCode="d\-mmm\-yy">
                  <c:v>45657</c:v>
                </c:pt>
                <c:pt idx="48" formatCode="d\-mmm\-yy">
                  <c:v>45688</c:v>
                </c:pt>
                <c:pt idx="49" formatCode="d\-mmm\-yy">
                  <c:v>45716</c:v>
                </c:pt>
                <c:pt idx="50" formatCode="d\-mmm\-yy">
                  <c:v>45747</c:v>
                </c:pt>
                <c:pt idx="51" formatCode="d\-mmm\-yy">
                  <c:v>45777</c:v>
                </c:pt>
                <c:pt idx="52" formatCode="d\-mmm\-yy">
                  <c:v>45808</c:v>
                </c:pt>
                <c:pt idx="53" formatCode="d\-mmm\-yy">
                  <c:v>45838</c:v>
                </c:pt>
                <c:pt idx="54" formatCode="d\-mmm\-yy">
                  <c:v>45869</c:v>
                </c:pt>
                <c:pt idx="55" formatCode="d\-mmm\-yy">
                  <c:v>45900</c:v>
                </c:pt>
                <c:pt idx="56" formatCode="d\-mmm\-yy">
                  <c:v>45930</c:v>
                </c:pt>
                <c:pt idx="57" formatCode="d\-mmm\-yy">
                  <c:v>45961</c:v>
                </c:pt>
                <c:pt idx="58" formatCode="d\-mmm\-yy">
                  <c:v>45991</c:v>
                </c:pt>
                <c:pt idx="59" formatCode="d\-mmm\-yy">
                  <c:v>46022</c:v>
                </c:pt>
                <c:pt idx="60" formatCode="d\-mmm\-yy">
                  <c:v>46053</c:v>
                </c:pt>
                <c:pt idx="61" formatCode="d\-mmm\-yy">
                  <c:v>46081</c:v>
                </c:pt>
                <c:pt idx="62" formatCode="d\-mmm\-yy">
                  <c:v>46112</c:v>
                </c:pt>
                <c:pt idx="63" formatCode="d\-mmm\-yy">
                  <c:v>46142</c:v>
                </c:pt>
                <c:pt idx="64" formatCode="d\-mmm\-yy">
                  <c:v>46173</c:v>
                </c:pt>
                <c:pt idx="65" formatCode="d\-mmm\-yy">
                  <c:v>46203</c:v>
                </c:pt>
                <c:pt idx="66" formatCode="d\-mmm\-yy">
                  <c:v>46234</c:v>
                </c:pt>
                <c:pt idx="67" formatCode="d\-mmm\-yy">
                  <c:v>46265</c:v>
                </c:pt>
                <c:pt idx="68" formatCode="d\-mmm\-yy">
                  <c:v>46295</c:v>
                </c:pt>
                <c:pt idx="69" formatCode="d\-mmm\-yy">
                  <c:v>46326</c:v>
                </c:pt>
                <c:pt idx="70" formatCode="d\-mmm\-yy">
                  <c:v>46356</c:v>
                </c:pt>
                <c:pt idx="71" formatCode="d\-mmm\-yy">
                  <c:v>46387</c:v>
                </c:pt>
              </c:numCache>
            </c:numRef>
          </c:cat>
          <c:val>
            <c:numRef>
              <c:f>'2'!$S$54:$S$125</c:f>
              <c:numCache>
                <c:formatCode>0.0</c:formatCode>
                <c:ptCount val="72"/>
                <c:pt idx="0">
                  <c:v>-8.2603534560131475</c:v>
                </c:pt>
                <c:pt idx="1">
                  <c:v>-8.6110606960429497</c:v>
                </c:pt>
                <c:pt idx="2">
                  <c:v>-7.7085103075827499</c:v>
                </c:pt>
                <c:pt idx="3">
                  <c:v>-6.5958896528697792</c:v>
                </c:pt>
                <c:pt idx="4">
                  <c:v>-6.1092595961971803</c:v>
                </c:pt>
                <c:pt idx="5">
                  <c:v>-5.9581989142285074</c:v>
                </c:pt>
                <c:pt idx="6">
                  <c:v>-5.911769838781467</c:v>
                </c:pt>
                <c:pt idx="7">
                  <c:v>-5.8861847923934674</c:v>
                </c:pt>
                <c:pt idx="8">
                  <c:v>-6.1751672927266688</c:v>
                </c:pt>
                <c:pt idx="9">
                  <c:v>-6.2020017554504037</c:v>
                </c:pt>
                <c:pt idx="10">
                  <c:v>-5.3186266288122397</c:v>
                </c:pt>
                <c:pt idx="11">
                  <c:v>-4.5887552163368479</c:v>
                </c:pt>
                <c:pt idx="12">
                  <c:v>-4.0266657315737975</c:v>
                </c:pt>
                <c:pt idx="13">
                  <c:v>-3.6057798708855504</c:v>
                </c:pt>
                <c:pt idx="14">
                  <c:v>-3.3771861625647492</c:v>
                </c:pt>
                <c:pt idx="15">
                  <c:v>-2.8201090486782321</c:v>
                </c:pt>
                <c:pt idx="16">
                  <c:v>-2.7595108417372449</c:v>
                </c:pt>
                <c:pt idx="17">
                  <c:v>-2.465058456162228</c:v>
                </c:pt>
                <c:pt idx="18">
                  <c:v>-1.9483758834318632</c:v>
                </c:pt>
                <c:pt idx="19">
                  <c:v>-1.3918481849237385</c:v>
                </c:pt>
                <c:pt idx="20">
                  <c:v>-0.58429882139038325</c:v>
                </c:pt>
                <c:pt idx="21">
                  <c:v>-0.1473462625130928</c:v>
                </c:pt>
                <c:pt idx="22">
                  <c:v>0.44225591177586843</c:v>
                </c:pt>
                <c:pt idx="23">
                  <c:v>0.88515159116102637</c:v>
                </c:pt>
                <c:pt idx="24">
                  <c:v>1.6335788363465831</c:v>
                </c:pt>
                <c:pt idx="25">
                  <c:v>1.8423520730016296</c:v>
                </c:pt>
                <c:pt idx="26">
                  <c:v>2.489930829174325</c:v>
                </c:pt>
                <c:pt idx="27">
                  <c:v>3.2228688097905023</c:v>
                </c:pt>
                <c:pt idx="28">
                  <c:v>4.1135224618271016</c:v>
                </c:pt>
                <c:pt idx="29">
                  <c:v>4.3158329016337538</c:v>
                </c:pt>
                <c:pt idx="30">
                  <c:v>6.0251559232189944</c:v>
                </c:pt>
                <c:pt idx="31">
                  <c:v>7.1778408091557555</c:v>
                </c:pt>
                <c:pt idx="32">
                  <c:v>8.1474126054414509</c:v>
                </c:pt>
                <c:pt idx="33">
                  <c:v>9.7381588375260222</c:v>
                </c:pt>
                <c:pt idx="34">
                  <c:v>10.825419335340424</c:v>
                </c:pt>
                <c:pt idx="35">
                  <c:v>11.657488052696863</c:v>
                </c:pt>
                <c:pt idx="36">
                  <c:v>12.357633231488464</c:v>
                </c:pt>
                <c:pt idx="37">
                  <c:v>13.641532606553142</c:v>
                </c:pt>
                <c:pt idx="38">
                  <c:v>14.410086217909534</c:v>
                </c:pt>
                <c:pt idx="39">
                  <c:v>15.427743015111028</c:v>
                </c:pt>
                <c:pt idx="40">
                  <c:v>16.105616698484159</c:v>
                </c:pt>
                <c:pt idx="41">
                  <c:v>16.754159422053917</c:v>
                </c:pt>
                <c:pt idx="42">
                  <c:v>16.194618756984426</c:v>
                </c:pt>
                <c:pt idx="43">
                  <c:v>15.709824926614191</c:v>
                </c:pt>
                <c:pt idx="44">
                  <c:v>15.161623035654648</c:v>
                </c:pt>
                <c:pt idx="45">
                  <c:v>14.512936589052883</c:v>
                </c:pt>
                <c:pt idx="46">
                  <c:v>13.935386148883966</c:v>
                </c:pt>
                <c:pt idx="47">
                  <c:v>13.523086299637587</c:v>
                </c:pt>
                <c:pt idx="48">
                  <c:v>13.086753231240046</c:v>
                </c:pt>
                <c:pt idx="49">
                  <c:v>12.72571187809417</c:v>
                </c:pt>
                <c:pt idx="50">
                  <c:v>12.311473709682996</c:v>
                </c:pt>
                <c:pt idx="51">
                  <c:v>11.938669555301251</c:v>
                </c:pt>
                <c:pt idx="52">
                  <c:v>11.337148325641033</c:v>
                </c:pt>
                <c:pt idx="53">
                  <c:v>11.106407272349394</c:v>
                </c:pt>
                <c:pt idx="54">
                  <c:v>10.786513824484034</c:v>
                </c:pt>
                <c:pt idx="55">
                  <c:v>10.344522910594222</c:v>
                </c:pt>
                <c:pt idx="56">
                  <c:v>10.427487933064938</c:v>
                </c:pt>
                <c:pt idx="57">
                  <c:v>10.214949917718098</c:v>
                </c:pt>
                <c:pt idx="58">
                  <c:v>10.059297445892689</c:v>
                </c:pt>
                <c:pt idx="59">
                  <c:v>9.7940199083295543</c:v>
                </c:pt>
                <c:pt idx="60">
                  <c:v>9.7341591209957343</c:v>
                </c:pt>
                <c:pt idx="61">
                  <c:v>9.5031958788253981</c:v>
                </c:pt>
                <c:pt idx="62">
                  <c:v>9.340335640417452</c:v>
                </c:pt>
              </c:numCache>
            </c:numRef>
          </c:val>
          <c:smooth val="0"/>
          <c:extLst>
            <c:ext xmlns:c16="http://schemas.microsoft.com/office/drawing/2014/chart" uri="{C3380CC4-5D6E-409C-BE32-E72D297353CC}">
              <c16:uniqueId val="{00000003-3F3C-4510-B4DD-D6384BF26E16}"/>
            </c:ext>
          </c:extLst>
        </c:ser>
        <c:dLbls>
          <c:showLegendKey val="0"/>
          <c:showVal val="0"/>
          <c:showCatName val="0"/>
          <c:showSerName val="0"/>
          <c:showPercent val="0"/>
          <c:showBubbleSize val="0"/>
        </c:dLbls>
        <c:smooth val="0"/>
        <c:axId val="119351552"/>
        <c:axId val="119358592"/>
      </c:lineChart>
      <c:catAx>
        <c:axId val="119351552"/>
        <c:scaling>
          <c:orientation val="minMax"/>
          <c:min val="1"/>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yyyy" sourceLinked="0"/>
        <c:majorTickMark val="out"/>
        <c:minorTickMark val="none"/>
        <c:tickLblPos val="low"/>
        <c:spPr>
          <a:noFill/>
          <a:ln w="6350">
            <a:solidFill>
              <a:schemeClr val="tx1">
                <a:lumMod val="50000"/>
                <a:lumOff val="50000"/>
              </a:schemeClr>
            </a:solidFill>
          </a:ln>
        </c:spPr>
        <c:txPr>
          <a:bodyPr rot="0" vert="horz" anchor="ctr" anchorCtr="1"/>
          <a:lstStyle/>
          <a:p>
            <a:pPr>
              <a:defRPr/>
            </a:pPr>
            <a:endParaRPr lang="sl-SI"/>
          </a:p>
        </c:txPr>
        <c:crossAx val="119358592"/>
        <c:crossesAt val="0"/>
        <c:auto val="0"/>
        <c:lblAlgn val="l"/>
        <c:lblOffset val="100"/>
        <c:tickLblSkip val="12"/>
        <c:tickMarkSkip val="12"/>
        <c:noMultiLvlLbl val="1"/>
      </c:catAx>
      <c:valAx>
        <c:axId val="119358592"/>
        <c:scaling>
          <c:orientation val="minMax"/>
          <c:max val="20"/>
          <c:min val="-10"/>
        </c:scaling>
        <c:delete val="0"/>
        <c:axPos val="l"/>
        <c:majorGridlines>
          <c:spPr>
            <a:ln w="6350" cap="flat" cmpd="sng" algn="ctr">
              <a:solidFill>
                <a:srgbClr val="868685"/>
              </a:solidFill>
              <a:prstDash val="solid"/>
              <a:round/>
              <a:headEnd type="none" w="med" len="med"/>
              <a:tailEnd type="none" w="med" len="med"/>
            </a:ln>
            <a:effectLst/>
          </c:spPr>
        </c:majorGridlines>
        <c:numFmt formatCode="General" sourceLinked="0"/>
        <c:majorTickMark val="none"/>
        <c:minorTickMark val="none"/>
        <c:tickLblPos val="nextTo"/>
        <c:spPr>
          <a:ln w="9525">
            <a:noFill/>
          </a:ln>
        </c:spPr>
        <c:txPr>
          <a:bodyPr rot="0" vert="horz"/>
          <a:lstStyle/>
          <a:p>
            <a:pPr>
              <a:defRPr/>
            </a:pPr>
            <a:endParaRPr lang="sl-SI"/>
          </a:p>
        </c:txPr>
        <c:crossAx val="119351552"/>
        <c:crossesAt val="1"/>
        <c:crossBetween val="between"/>
      </c:valAx>
      <c:spPr>
        <a:noFill/>
        <a:ln w="25400">
          <a:noFill/>
        </a:ln>
      </c:spPr>
    </c:plotArea>
    <c:legend>
      <c:legendPos val="r"/>
      <c:layout>
        <c:manualLayout>
          <c:xMode val="edge"/>
          <c:yMode val="edge"/>
          <c:x val="1.7401264655034648E-2"/>
          <c:y val="0.78226015189948306"/>
          <c:w val="0.88254280287071618"/>
          <c:h val="0.19090547009287442"/>
        </c:manualLayout>
      </c:layout>
      <c:overlay val="0"/>
      <c:spPr>
        <a:noFill/>
        <a:ln w="25400">
          <a:noFill/>
        </a:ln>
      </c:spPr>
    </c:legend>
    <c:plotVisOnly val="1"/>
    <c:dispBlanksAs val="gap"/>
    <c:showDLblsOverMax val="0"/>
  </c:chart>
  <c:spPr>
    <a:noFill/>
    <a:ln w="6350">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961672723610554E-2"/>
          <c:y val="7.3423498522605379E-2"/>
          <c:w val="0.83957072670367328"/>
          <c:h val="0.60133926006551086"/>
        </c:manualLayout>
      </c:layout>
      <c:lineChart>
        <c:grouping val="standard"/>
        <c:varyColors val="0"/>
        <c:ser>
          <c:idx val="4"/>
          <c:order val="0"/>
          <c:tx>
            <c:strRef>
              <c:f>'2'!$AQ$2</c:f>
              <c:strCache>
                <c:ptCount val="1"/>
                <c:pt idx="0">
                  <c:v>NFD</c:v>
                </c:pt>
              </c:strCache>
            </c:strRef>
          </c:tx>
          <c:spPr>
            <a:ln w="15875" cap="rnd" cmpd="sng" algn="ctr">
              <a:solidFill>
                <a:schemeClr val="accent2"/>
              </a:solidFill>
              <a:prstDash val="solid"/>
              <a:round/>
              <a:headEnd type="none" w="med" len="med"/>
              <a:tailEnd type="none" w="med" len="med"/>
            </a:ln>
            <a:effectLst/>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'2'!$AQ$54:$AQ$125</c:f>
              <c:numCache>
                <c:formatCode>0.0</c:formatCode>
                <c:ptCount val="72"/>
                <c:pt idx="0">
                  <c:v>3.7983950107911015</c:v>
                </c:pt>
                <c:pt idx="1">
                  <c:v>3.8028595875674767</c:v>
                </c:pt>
                <c:pt idx="2">
                  <c:v>3.7369814066810196</c:v>
                </c:pt>
                <c:pt idx="3">
                  <c:v>2.8071017958032751</c:v>
                </c:pt>
                <c:pt idx="4">
                  <c:v>2.7243336481626352</c:v>
                </c:pt>
                <c:pt idx="5">
                  <c:v>2.6663728881841666</c:v>
                </c:pt>
                <c:pt idx="6">
                  <c:v>2.5726316919367633</c:v>
                </c:pt>
                <c:pt idx="7">
                  <c:v>2.5546345595829516</c:v>
                </c:pt>
                <c:pt idx="8">
                  <c:v>2.5456012946722026</c:v>
                </c:pt>
                <c:pt idx="9">
                  <c:v>2.4965565505495944</c:v>
                </c:pt>
                <c:pt idx="10">
                  <c:v>2.4347082796881869</c:v>
                </c:pt>
                <c:pt idx="11">
                  <c:v>2.2942325427006169</c:v>
                </c:pt>
                <c:pt idx="12">
                  <c:v>2.265130886862547</c:v>
                </c:pt>
                <c:pt idx="13">
                  <c:v>2.1799042756433273</c:v>
                </c:pt>
                <c:pt idx="14">
                  <c:v>2.1635330503643138</c:v>
                </c:pt>
                <c:pt idx="15">
                  <c:v>2.1348894736617758</c:v>
                </c:pt>
                <c:pt idx="16">
                  <c:v>2.0269322082614218</c:v>
                </c:pt>
                <c:pt idx="17">
                  <c:v>1.9684836955335836</c:v>
                </c:pt>
                <c:pt idx="18">
                  <c:v>1.8647785192613981</c:v>
                </c:pt>
                <c:pt idx="19">
                  <c:v>1.8399025994910148</c:v>
                </c:pt>
                <c:pt idx="20">
                  <c:v>1.8163535366766139</c:v>
                </c:pt>
                <c:pt idx="21">
                  <c:v>1.8631712214967293</c:v>
                </c:pt>
                <c:pt idx="22">
                  <c:v>1.9233291721777841</c:v>
                </c:pt>
                <c:pt idx="23">
                  <c:v>1.8237498495810613</c:v>
                </c:pt>
                <c:pt idx="24">
                  <c:v>1.8136325145403018</c:v>
                </c:pt>
                <c:pt idx="25">
                  <c:v>1.6859819523130839</c:v>
                </c:pt>
                <c:pt idx="26">
                  <c:v>1.619350660914791</c:v>
                </c:pt>
                <c:pt idx="27">
                  <c:v>1.5911480991250913</c:v>
                </c:pt>
                <c:pt idx="28">
                  <c:v>1.590267575240401</c:v>
                </c:pt>
                <c:pt idx="29">
                  <c:v>1.5785419052188561</c:v>
                </c:pt>
                <c:pt idx="30">
                  <c:v>1.5429516907954248</c:v>
                </c:pt>
                <c:pt idx="31">
                  <c:v>1.5643505307922494</c:v>
                </c:pt>
                <c:pt idx="32">
                  <c:v>1.5699785747195345</c:v>
                </c:pt>
                <c:pt idx="33">
                  <c:v>1.5841228513279266</c:v>
                </c:pt>
                <c:pt idx="34">
                  <c:v>1.6340986454279609</c:v>
                </c:pt>
                <c:pt idx="35">
                  <c:v>1.7514697838176687</c:v>
                </c:pt>
                <c:pt idx="36">
                  <c:v>1.7344930797615521</c:v>
                </c:pt>
                <c:pt idx="37">
                  <c:v>1.7727752336381157</c:v>
                </c:pt>
                <c:pt idx="38">
                  <c:v>1.7725632189886795</c:v>
                </c:pt>
                <c:pt idx="39">
                  <c:v>1.7728353711723772</c:v>
                </c:pt>
                <c:pt idx="40">
                  <c:v>1.7983285184421045</c:v>
                </c:pt>
                <c:pt idx="41">
                  <c:v>1.7827420405640055</c:v>
                </c:pt>
                <c:pt idx="42">
                  <c:v>1.7434439044515706</c:v>
                </c:pt>
                <c:pt idx="43">
                  <c:v>1.747384093335147</c:v>
                </c:pt>
                <c:pt idx="44">
                  <c:v>1.7049425787894357</c:v>
                </c:pt>
                <c:pt idx="45">
                  <c:v>1.7509222466015253</c:v>
                </c:pt>
                <c:pt idx="46">
                  <c:v>1.7970698506848097</c:v>
                </c:pt>
                <c:pt idx="47">
                  <c:v>1.7509009774641444</c:v>
                </c:pt>
                <c:pt idx="48">
                  <c:v>1.7481708456352774</c:v>
                </c:pt>
                <c:pt idx="49">
                  <c:v>1.8483184125429202</c:v>
                </c:pt>
                <c:pt idx="50">
                  <c:v>1.9559253234813803</c:v>
                </c:pt>
                <c:pt idx="51">
                  <c:v>1.9551783243803886</c:v>
                </c:pt>
                <c:pt idx="52">
                  <c:v>1.9323880941763256</c:v>
                </c:pt>
                <c:pt idx="53">
                  <c:v>1.9481839103367178</c:v>
                </c:pt>
                <c:pt idx="54">
                  <c:v>2.0945168078636289</c:v>
                </c:pt>
                <c:pt idx="55">
                  <c:v>2.0808913182258619</c:v>
                </c:pt>
                <c:pt idx="56">
                  <c:v>2.3425283723779482</c:v>
                </c:pt>
                <c:pt idx="57">
                  <c:v>2.5278511238931216</c:v>
                </c:pt>
                <c:pt idx="58">
                  <c:v>3.747009945144006</c:v>
                </c:pt>
                <c:pt idx="59">
                  <c:v>4.1233819839954267</c:v>
                </c:pt>
                <c:pt idx="60">
                  <c:v>4.1503890320818329</c:v>
                </c:pt>
                <c:pt idx="61">
                  <c:v>4.2315336443621279</c:v>
                </c:pt>
                <c:pt idx="62">
                  <c:v>4.0583996806106652</c:v>
                </c:pt>
              </c:numCache>
            </c:numRef>
          </c:val>
          <c:smooth val="0"/>
          <c:extLst>
            <c:ext xmlns:c16="http://schemas.microsoft.com/office/drawing/2014/chart" uri="{C3380CC4-5D6E-409C-BE32-E72D297353CC}">
              <c16:uniqueId val="{00000000-C3EF-482A-A41E-6B1B7CD402CA}"/>
            </c:ext>
          </c:extLst>
        </c:ser>
        <c:ser>
          <c:idx val="1"/>
          <c:order val="1"/>
          <c:tx>
            <c:strRef>
              <c:f>'2'!$AS$2</c:f>
              <c:strCache>
                <c:ptCount val="1"/>
                <c:pt idx="0">
                  <c:v>Prebivalstvo</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'2'!$AS$54:$AS$125</c:f>
              <c:numCache>
                <c:formatCode>0.0</c:formatCode>
                <c:ptCount val="72"/>
                <c:pt idx="0">
                  <c:v>2.1214025950343545</c:v>
                </c:pt>
                <c:pt idx="1">
                  <c:v>2.1078318985565092</c:v>
                </c:pt>
                <c:pt idx="2">
                  <c:v>2.0833033907987208</c:v>
                </c:pt>
                <c:pt idx="3">
                  <c:v>2.0543829318202231</c:v>
                </c:pt>
                <c:pt idx="4">
                  <c:v>2.0727501857145949</c:v>
                </c:pt>
                <c:pt idx="5">
                  <c:v>2.0597952478004511</c:v>
                </c:pt>
                <c:pt idx="6">
                  <c:v>2.0881628265288259</c:v>
                </c:pt>
                <c:pt idx="7">
                  <c:v>2.0541392323346632</c:v>
                </c:pt>
                <c:pt idx="8">
                  <c:v>2.0220990002563095</c:v>
                </c:pt>
                <c:pt idx="9">
                  <c:v>2.0035949453739614</c:v>
                </c:pt>
                <c:pt idx="10">
                  <c:v>1.9703775032998825</c:v>
                </c:pt>
                <c:pt idx="11">
                  <c:v>1.9640523729799699</c:v>
                </c:pt>
                <c:pt idx="12">
                  <c:v>1.9406074194419694</c:v>
                </c:pt>
                <c:pt idx="13">
                  <c:v>1.921785262331126</c:v>
                </c:pt>
                <c:pt idx="14">
                  <c:v>1.8936316760444727</c:v>
                </c:pt>
                <c:pt idx="15">
                  <c:v>1.8334408760181089</c:v>
                </c:pt>
                <c:pt idx="16">
                  <c:v>1.8172260334571664</c:v>
                </c:pt>
                <c:pt idx="17">
                  <c:v>1.7627707839882389</c:v>
                </c:pt>
                <c:pt idx="18">
                  <c:v>1.7427379215159546</c:v>
                </c:pt>
                <c:pt idx="19">
                  <c:v>1.7331608478045424</c:v>
                </c:pt>
                <c:pt idx="20">
                  <c:v>1.6977690079860976</c:v>
                </c:pt>
                <c:pt idx="21">
                  <c:v>1.6937339542164729</c:v>
                </c:pt>
                <c:pt idx="22">
                  <c:v>1.6577274457037228</c:v>
                </c:pt>
                <c:pt idx="23">
                  <c:v>1.644136463813749</c:v>
                </c:pt>
                <c:pt idx="24">
                  <c:v>1.6503890538865826</c:v>
                </c:pt>
                <c:pt idx="25">
                  <c:v>1.5962127718733472</c:v>
                </c:pt>
                <c:pt idx="26">
                  <c:v>1.5808188293431564</c:v>
                </c:pt>
                <c:pt idx="27">
                  <c:v>1.5874891277254961</c:v>
                </c:pt>
                <c:pt idx="28">
                  <c:v>1.5427170568149353</c:v>
                </c:pt>
                <c:pt idx="29">
                  <c:v>1.5408900278225353</c:v>
                </c:pt>
                <c:pt idx="30">
                  <c:v>1.547599430885864</c:v>
                </c:pt>
                <c:pt idx="31">
                  <c:v>1.5517879477750554</c:v>
                </c:pt>
                <c:pt idx="32">
                  <c:v>1.5421069164288863</c:v>
                </c:pt>
                <c:pt idx="33">
                  <c:v>1.5316552453899879</c:v>
                </c:pt>
                <c:pt idx="34">
                  <c:v>1.5335807764427534</c:v>
                </c:pt>
                <c:pt idx="35">
                  <c:v>1.5568783167092097</c:v>
                </c:pt>
                <c:pt idx="36">
                  <c:v>1.5825460713301673</c:v>
                </c:pt>
                <c:pt idx="37">
                  <c:v>1.6084985404778853</c:v>
                </c:pt>
                <c:pt idx="38">
                  <c:v>1.6185785788465443</c:v>
                </c:pt>
                <c:pt idx="39">
                  <c:v>1.634734685165216</c:v>
                </c:pt>
                <c:pt idx="40">
                  <c:v>1.53109832702898</c:v>
                </c:pt>
                <c:pt idx="41">
                  <c:v>1.492467279699103</c:v>
                </c:pt>
                <c:pt idx="42">
                  <c:v>1.5080118715151305</c:v>
                </c:pt>
                <c:pt idx="43">
                  <c:v>1.5392530325996718</c:v>
                </c:pt>
                <c:pt idx="44">
                  <c:v>1.5273822285478977</c:v>
                </c:pt>
                <c:pt idx="45">
                  <c:v>1.5442056083094067</c:v>
                </c:pt>
                <c:pt idx="46">
                  <c:v>1.5504769057665644</c:v>
                </c:pt>
                <c:pt idx="47">
                  <c:v>1.5361657195922416</c:v>
                </c:pt>
                <c:pt idx="48">
                  <c:v>1.5584389897028768</c:v>
                </c:pt>
                <c:pt idx="49">
                  <c:v>1.5526383866174351</c:v>
                </c:pt>
                <c:pt idx="50">
                  <c:v>1.5350925262460402</c:v>
                </c:pt>
                <c:pt idx="51">
                  <c:v>1.5150338509344476</c:v>
                </c:pt>
                <c:pt idx="52">
                  <c:v>1.5464994017099225</c:v>
                </c:pt>
                <c:pt idx="53">
                  <c:v>1.5130719933192471</c:v>
                </c:pt>
                <c:pt idx="54">
                  <c:v>1.5147623919512399</c:v>
                </c:pt>
                <c:pt idx="55">
                  <c:v>1.5060784052837191</c:v>
                </c:pt>
                <c:pt idx="56">
                  <c:v>1.4951568602613587</c:v>
                </c:pt>
                <c:pt idx="57">
                  <c:v>1.5076692280990271</c:v>
                </c:pt>
                <c:pt idx="58">
                  <c:v>1.4637894956418778</c:v>
                </c:pt>
                <c:pt idx="59">
                  <c:v>1.3988110317611822</c:v>
                </c:pt>
                <c:pt idx="60">
                  <c:v>1.4163621906703572</c:v>
                </c:pt>
                <c:pt idx="61">
                  <c:v>1.4239853151201649</c:v>
                </c:pt>
                <c:pt idx="62">
                  <c:v>1.4301205851181678</c:v>
                </c:pt>
              </c:numCache>
            </c:numRef>
          </c:val>
          <c:smooth val="0"/>
          <c:extLst>
            <c:ext xmlns:c16="http://schemas.microsoft.com/office/drawing/2014/chart" uri="{C3380CC4-5D6E-409C-BE32-E72D297353CC}">
              <c16:uniqueId val="{00000001-C3EF-482A-A41E-6B1B7CD402CA}"/>
            </c:ext>
          </c:extLst>
        </c:ser>
        <c:ser>
          <c:idx val="0"/>
          <c:order val="2"/>
          <c:tx>
            <c:strRef>
              <c:f>'2'!$AR$2</c:f>
              <c:strCache>
                <c:ptCount val="1"/>
                <c:pt idx="0">
                  <c:v>Obrtniki</c:v>
                </c:pt>
              </c:strCache>
            </c:strRef>
          </c:tx>
          <c:spPr>
            <a:ln w="15875" cap="rnd" cmpd="sng" algn="ctr">
              <a:solidFill>
                <a:schemeClr val="accent4"/>
              </a:solidFill>
              <a:prstDash val="solid"/>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'2'!$AR$54:$AR$125</c:f>
              <c:numCache>
                <c:formatCode>0.0</c:formatCode>
                <c:ptCount val="72"/>
                <c:pt idx="0">
                  <c:v>4.3591530536265903</c:v>
                </c:pt>
                <c:pt idx="1">
                  <c:v>4.3213053444487226</c:v>
                </c:pt>
                <c:pt idx="2">
                  <c:v>4.1473303832171045</c:v>
                </c:pt>
                <c:pt idx="3">
                  <c:v>4.0245453256551187</c:v>
                </c:pt>
                <c:pt idx="4">
                  <c:v>4.0659442874486205</c:v>
                </c:pt>
                <c:pt idx="5">
                  <c:v>4.1451423193282944</c:v>
                </c:pt>
                <c:pt idx="6">
                  <c:v>4.1050710179012366</c:v>
                </c:pt>
                <c:pt idx="7">
                  <c:v>4.1867484237691013</c:v>
                </c:pt>
                <c:pt idx="8">
                  <c:v>3.9707568062918588</c:v>
                </c:pt>
                <c:pt idx="9">
                  <c:v>3.8963040933410298</c:v>
                </c:pt>
                <c:pt idx="10">
                  <c:v>3.8716707868301863</c:v>
                </c:pt>
                <c:pt idx="11">
                  <c:v>3.8658628261466674</c:v>
                </c:pt>
                <c:pt idx="12">
                  <c:v>3.8649017659265525</c:v>
                </c:pt>
                <c:pt idx="13">
                  <c:v>3.8684227334834871</c:v>
                </c:pt>
                <c:pt idx="14">
                  <c:v>3.6882877645374346</c:v>
                </c:pt>
                <c:pt idx="15">
                  <c:v>3.5975223913136811</c:v>
                </c:pt>
                <c:pt idx="16">
                  <c:v>3.5796434072224561</c:v>
                </c:pt>
                <c:pt idx="17">
                  <c:v>3.4784379972213877</c:v>
                </c:pt>
                <c:pt idx="18">
                  <c:v>3.4996214765225355</c:v>
                </c:pt>
                <c:pt idx="19">
                  <c:v>3.4324593854189449</c:v>
                </c:pt>
                <c:pt idx="20">
                  <c:v>3.489481881967968</c:v>
                </c:pt>
                <c:pt idx="21">
                  <c:v>3.383317034329326</c:v>
                </c:pt>
                <c:pt idx="22">
                  <c:v>3.4533957288154138</c:v>
                </c:pt>
                <c:pt idx="23">
                  <c:v>3.3749053586782867</c:v>
                </c:pt>
                <c:pt idx="24">
                  <c:v>3.4195899535336314</c:v>
                </c:pt>
                <c:pt idx="25">
                  <c:v>3.2455445377088026</c:v>
                </c:pt>
                <c:pt idx="26">
                  <c:v>3.1821129231255867</c:v>
                </c:pt>
                <c:pt idx="27">
                  <c:v>3.160058596053346</c:v>
                </c:pt>
                <c:pt idx="28">
                  <c:v>3.3062396969986683</c:v>
                </c:pt>
                <c:pt idx="29">
                  <c:v>3.4407013645979063</c:v>
                </c:pt>
                <c:pt idx="30">
                  <c:v>3.4682541321678237</c:v>
                </c:pt>
                <c:pt idx="31">
                  <c:v>3.5437112454506536</c:v>
                </c:pt>
                <c:pt idx="32">
                  <c:v>3.6021848258595459</c:v>
                </c:pt>
                <c:pt idx="33">
                  <c:v>3.5951904116361169</c:v>
                </c:pt>
                <c:pt idx="34">
                  <c:v>3.6387936633574092</c:v>
                </c:pt>
                <c:pt idx="35">
                  <c:v>3.7071525195954482</c:v>
                </c:pt>
                <c:pt idx="36">
                  <c:v>3.7842369284986499</c:v>
                </c:pt>
                <c:pt idx="37">
                  <c:v>3.8393678810217944</c:v>
                </c:pt>
                <c:pt idx="38">
                  <c:v>3.6533563007925256</c:v>
                </c:pt>
                <c:pt idx="39">
                  <c:v>3.6394547416516767</c:v>
                </c:pt>
                <c:pt idx="40">
                  <c:v>3.5668015488977516</c:v>
                </c:pt>
                <c:pt idx="41">
                  <c:v>3.57939893543998</c:v>
                </c:pt>
                <c:pt idx="42">
                  <c:v>3.7181311269077582</c:v>
                </c:pt>
                <c:pt idx="43">
                  <c:v>3.7388084984391874</c:v>
                </c:pt>
                <c:pt idx="44">
                  <c:v>3.9700559392896122</c:v>
                </c:pt>
                <c:pt idx="45">
                  <c:v>4.1085652981315199</c:v>
                </c:pt>
                <c:pt idx="46">
                  <c:v>4.1209823959815077</c:v>
                </c:pt>
                <c:pt idx="47">
                  <c:v>4.157319441767136</c:v>
                </c:pt>
                <c:pt idx="48">
                  <c:v>4.127224778833142</c:v>
                </c:pt>
                <c:pt idx="49">
                  <c:v>4.166134518066575</c:v>
                </c:pt>
                <c:pt idx="50">
                  <c:v>4.1709335244952488</c:v>
                </c:pt>
                <c:pt idx="51">
                  <c:v>4.3149770055450736</c:v>
                </c:pt>
                <c:pt idx="52">
                  <c:v>4.475921583979324</c:v>
                </c:pt>
                <c:pt idx="53">
                  <c:v>4.3164576430106818</c:v>
                </c:pt>
                <c:pt idx="54">
                  <c:v>4.2204542708894603</c:v>
                </c:pt>
                <c:pt idx="55">
                  <c:v>4.2055819870343871</c:v>
                </c:pt>
                <c:pt idx="56">
                  <c:v>4.2399073504228477</c:v>
                </c:pt>
                <c:pt idx="57">
                  <c:v>4.2771228241006911</c:v>
                </c:pt>
                <c:pt idx="58">
                  <c:v>3.5402340479406109</c:v>
                </c:pt>
                <c:pt idx="59">
                  <c:v>3.5954102422887599</c:v>
                </c:pt>
                <c:pt idx="60">
                  <c:v>3.6917101544278799</c:v>
                </c:pt>
                <c:pt idx="61">
                  <c:v>3.7413926558081267</c:v>
                </c:pt>
                <c:pt idx="62">
                  <c:v>3.5759622259933308</c:v>
                </c:pt>
              </c:numCache>
            </c:numRef>
          </c:val>
          <c:smooth val="0"/>
          <c:extLst>
            <c:ext xmlns:c16="http://schemas.microsoft.com/office/drawing/2014/chart" uri="{C3380CC4-5D6E-409C-BE32-E72D297353CC}">
              <c16:uniqueId val="{00000002-C3EF-482A-A41E-6B1B7CD402CA}"/>
            </c:ext>
          </c:extLst>
        </c:ser>
        <c:ser>
          <c:idx val="6"/>
          <c:order val="3"/>
          <c:tx>
            <c:strRef>
              <c:f>'2'!$AN$2</c:f>
              <c:strCache>
                <c:ptCount val="1"/>
                <c:pt idx="0">
                  <c:v>DFO</c:v>
                </c:pt>
              </c:strCache>
            </c:strRef>
          </c:tx>
          <c:spPr>
            <a:ln w="15875" cap="rnd" cmpd="sng" algn="ctr">
              <a:solidFill>
                <a:schemeClr val="accent2">
                  <a:lumMod val="75000"/>
                </a:schemeClr>
              </a:solidFill>
              <a:prstDash val="sysDot"/>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'2'!$AN$54:$AN$125</c:f>
              <c:numCache>
                <c:formatCode>0.0</c:formatCode>
                <c:ptCount val="72"/>
                <c:pt idx="0">
                  <c:v>0.54216531673095791</c:v>
                </c:pt>
                <c:pt idx="1">
                  <c:v>0.53867065531383029</c:v>
                </c:pt>
                <c:pt idx="2">
                  <c:v>0.32715955918024525</c:v>
                </c:pt>
                <c:pt idx="3">
                  <c:v>0.29037856034436971</c:v>
                </c:pt>
                <c:pt idx="4">
                  <c:v>0.28209918496778041</c:v>
                </c:pt>
                <c:pt idx="5">
                  <c:v>0.26416525288660164</c:v>
                </c:pt>
                <c:pt idx="6">
                  <c:v>0.26148362638799205</c:v>
                </c:pt>
                <c:pt idx="7">
                  <c:v>0.26144191137998257</c:v>
                </c:pt>
                <c:pt idx="8">
                  <c:v>0.25873075144931584</c:v>
                </c:pt>
                <c:pt idx="9">
                  <c:v>0.26058722512500487</c:v>
                </c:pt>
                <c:pt idx="10">
                  <c:v>0.2532051237188091</c:v>
                </c:pt>
                <c:pt idx="11">
                  <c:v>0.24984783183740808</c:v>
                </c:pt>
                <c:pt idx="12">
                  <c:v>0.22939079507484089</c:v>
                </c:pt>
                <c:pt idx="13">
                  <c:v>0.22415063195468893</c:v>
                </c:pt>
                <c:pt idx="14">
                  <c:v>0.2278262607400113</c:v>
                </c:pt>
                <c:pt idx="15">
                  <c:v>0.22742458374398525</c:v>
                </c:pt>
                <c:pt idx="16">
                  <c:v>0.23183019663462426</c:v>
                </c:pt>
                <c:pt idx="17">
                  <c:v>0.22510307731705786</c:v>
                </c:pt>
                <c:pt idx="18">
                  <c:v>0.22179718105215709</c:v>
                </c:pt>
                <c:pt idx="19">
                  <c:v>0.21440005878762214</c:v>
                </c:pt>
                <c:pt idx="20">
                  <c:v>0.14167036125182644</c:v>
                </c:pt>
                <c:pt idx="21">
                  <c:v>0.14352461599263333</c:v>
                </c:pt>
                <c:pt idx="22">
                  <c:v>0.14518529758144053</c:v>
                </c:pt>
                <c:pt idx="23">
                  <c:v>0.14527183573492961</c:v>
                </c:pt>
                <c:pt idx="24">
                  <c:v>0.14569457564872651</c:v>
                </c:pt>
                <c:pt idx="25">
                  <c:v>0.18349672039776405</c:v>
                </c:pt>
                <c:pt idx="26">
                  <c:v>0.17441155461066365</c:v>
                </c:pt>
                <c:pt idx="27">
                  <c:v>0.1744745964495269</c:v>
                </c:pt>
                <c:pt idx="28">
                  <c:v>0.1878812091962922</c:v>
                </c:pt>
                <c:pt idx="29">
                  <c:v>0.18872305230787906</c:v>
                </c:pt>
                <c:pt idx="30">
                  <c:v>0.18756276731573754</c:v>
                </c:pt>
                <c:pt idx="31">
                  <c:v>0.18899596746829417</c:v>
                </c:pt>
                <c:pt idx="32">
                  <c:v>0.19067251102334579</c:v>
                </c:pt>
                <c:pt idx="33">
                  <c:v>0.19095369622641908</c:v>
                </c:pt>
                <c:pt idx="34">
                  <c:v>0.179812651237481</c:v>
                </c:pt>
                <c:pt idx="35">
                  <c:v>0.17051023866446768</c:v>
                </c:pt>
                <c:pt idx="36">
                  <c:v>0.18249149874129703</c:v>
                </c:pt>
                <c:pt idx="37">
                  <c:v>0.18265706868054069</c:v>
                </c:pt>
                <c:pt idx="38">
                  <c:v>0.17833330705111614</c:v>
                </c:pt>
                <c:pt idx="39">
                  <c:v>0.12221571363546548</c:v>
                </c:pt>
                <c:pt idx="40">
                  <c:v>0.12169186907932657</c:v>
                </c:pt>
                <c:pt idx="41">
                  <c:v>0.1062849840316928</c:v>
                </c:pt>
                <c:pt idx="42">
                  <c:v>0.10678870802357397</c:v>
                </c:pt>
                <c:pt idx="43">
                  <c:v>0.10513357439187875</c:v>
                </c:pt>
                <c:pt idx="44">
                  <c:v>6.9613484741834764E-2</c:v>
                </c:pt>
                <c:pt idx="45">
                  <c:v>7.2729561785107547E-2</c:v>
                </c:pt>
                <c:pt idx="46">
                  <c:v>6.3462308051125557E-2</c:v>
                </c:pt>
                <c:pt idx="47">
                  <c:v>5.7655255193778794E-2</c:v>
                </c:pt>
                <c:pt idx="48">
                  <c:v>5.6947797868904103E-2</c:v>
                </c:pt>
                <c:pt idx="49">
                  <c:v>5.5910115580076941E-2</c:v>
                </c:pt>
                <c:pt idx="50">
                  <c:v>5.7110705086236842E-2</c:v>
                </c:pt>
                <c:pt idx="51">
                  <c:v>5.6638805410476563E-2</c:v>
                </c:pt>
                <c:pt idx="52">
                  <c:v>5.6558965887026164E-2</c:v>
                </c:pt>
                <c:pt idx="53">
                  <c:v>5.5179105842172803E-2</c:v>
                </c:pt>
                <c:pt idx="54">
                  <c:v>5.5493571344193013E-2</c:v>
                </c:pt>
                <c:pt idx="55">
                  <c:v>4.2815432671308509E-2</c:v>
                </c:pt>
                <c:pt idx="56">
                  <c:v>4.2902113534102275E-2</c:v>
                </c:pt>
                <c:pt idx="57">
                  <c:v>4.3425565614831456E-2</c:v>
                </c:pt>
                <c:pt idx="58">
                  <c:v>4.2307815592625385E-2</c:v>
                </c:pt>
                <c:pt idx="59">
                  <c:v>4.150415807771056E-2</c:v>
                </c:pt>
                <c:pt idx="60">
                  <c:v>4.3620442792768305E-2</c:v>
                </c:pt>
                <c:pt idx="61">
                  <c:v>4.0594161314088738E-2</c:v>
                </c:pt>
                <c:pt idx="62">
                  <c:v>4.0397302631402773E-2</c:v>
                </c:pt>
              </c:numCache>
            </c:numRef>
          </c:val>
          <c:smooth val="0"/>
          <c:extLst>
            <c:ext xmlns:c16="http://schemas.microsoft.com/office/drawing/2014/chart" uri="{C3380CC4-5D6E-409C-BE32-E72D297353CC}">
              <c16:uniqueId val="{00000003-C3EF-482A-A41E-6B1B7CD402CA}"/>
            </c:ext>
          </c:extLst>
        </c:ser>
        <c:ser>
          <c:idx val="5"/>
          <c:order val="4"/>
          <c:tx>
            <c:strRef>
              <c:f>'2'!$AT$2</c:f>
              <c:strCache>
                <c:ptCount val="1"/>
                <c:pt idx="0">
                  <c:v>Tujci</c:v>
                </c:pt>
              </c:strCache>
            </c:strRef>
          </c:tx>
          <c:spPr>
            <a:ln w="15875" cap="rnd" cmpd="sng" algn="ctr">
              <a:solidFill>
                <a:schemeClr val="accent5">
                  <a:lumMod val="75000"/>
                </a:schemeClr>
              </a:solidFill>
              <a:prstDash val="solid"/>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'2'!$AT$54:$AT$125</c:f>
              <c:numCache>
                <c:formatCode>0.0</c:formatCode>
                <c:ptCount val="72"/>
                <c:pt idx="0">
                  <c:v>1.332289464592151</c:v>
                </c:pt>
                <c:pt idx="1">
                  <c:v>1.2801716250827293</c:v>
                </c:pt>
                <c:pt idx="2">
                  <c:v>1.2797892817692857</c:v>
                </c:pt>
                <c:pt idx="3">
                  <c:v>0.77256734580820474</c:v>
                </c:pt>
                <c:pt idx="4">
                  <c:v>0.85489193973691635</c:v>
                </c:pt>
                <c:pt idx="5">
                  <c:v>0.85535485192466887</c:v>
                </c:pt>
                <c:pt idx="6">
                  <c:v>0.7541188456971043</c:v>
                </c:pt>
                <c:pt idx="7">
                  <c:v>0.37269794075105545</c:v>
                </c:pt>
                <c:pt idx="8">
                  <c:v>0.36818604467930016</c:v>
                </c:pt>
                <c:pt idx="9">
                  <c:v>0.39318280974213182</c:v>
                </c:pt>
                <c:pt idx="10">
                  <c:v>0.3796893289336648</c:v>
                </c:pt>
                <c:pt idx="11">
                  <c:v>0.34392738956216468</c:v>
                </c:pt>
                <c:pt idx="12">
                  <c:v>0.34242624194537974</c:v>
                </c:pt>
                <c:pt idx="13">
                  <c:v>0.33698707814388801</c:v>
                </c:pt>
                <c:pt idx="14">
                  <c:v>0.40497742444456702</c:v>
                </c:pt>
                <c:pt idx="15">
                  <c:v>0.39219506172998048</c:v>
                </c:pt>
                <c:pt idx="16">
                  <c:v>0.40167903995066634</c:v>
                </c:pt>
                <c:pt idx="17">
                  <c:v>0.57047405091849934</c:v>
                </c:pt>
                <c:pt idx="18">
                  <c:v>0.47957023763066298</c:v>
                </c:pt>
                <c:pt idx="19">
                  <c:v>0.8211415440098726</c:v>
                </c:pt>
                <c:pt idx="20">
                  <c:v>0.83762163994904104</c:v>
                </c:pt>
                <c:pt idx="21">
                  <c:v>0.76004925438519777</c:v>
                </c:pt>
                <c:pt idx="22">
                  <c:v>0.84772171412967867</c:v>
                </c:pt>
                <c:pt idx="23">
                  <c:v>0.82604076916587921</c:v>
                </c:pt>
                <c:pt idx="24">
                  <c:v>0.90206997259480726</c:v>
                </c:pt>
                <c:pt idx="25">
                  <c:v>0.78649717145251163</c:v>
                </c:pt>
                <c:pt idx="26">
                  <c:v>0.89750990114736695</c:v>
                </c:pt>
                <c:pt idx="27">
                  <c:v>0.85572257084959824</c:v>
                </c:pt>
                <c:pt idx="28">
                  <c:v>0.81683383269878973</c:v>
                </c:pt>
                <c:pt idx="29">
                  <c:v>0.75991397328528532</c:v>
                </c:pt>
                <c:pt idx="30">
                  <c:v>0.74785386262080544</c:v>
                </c:pt>
                <c:pt idx="31">
                  <c:v>0.71268978233283686</c:v>
                </c:pt>
                <c:pt idx="32">
                  <c:v>0.59335010171015079</c:v>
                </c:pt>
                <c:pt idx="33">
                  <c:v>0.54887933302858161</c:v>
                </c:pt>
                <c:pt idx="34">
                  <c:v>0.52372038243763686</c:v>
                </c:pt>
                <c:pt idx="35">
                  <c:v>0.52669483714661869</c:v>
                </c:pt>
                <c:pt idx="36">
                  <c:v>0.51311979384442452</c:v>
                </c:pt>
                <c:pt idx="37">
                  <c:v>0.49311745002231711</c:v>
                </c:pt>
                <c:pt idx="38">
                  <c:v>0.4965343578995538</c:v>
                </c:pt>
                <c:pt idx="39">
                  <c:v>0.46535549379418906</c:v>
                </c:pt>
                <c:pt idx="40">
                  <c:v>0.43380936926787783</c:v>
                </c:pt>
                <c:pt idx="41">
                  <c:v>0.40766631797220387</c:v>
                </c:pt>
                <c:pt idx="42">
                  <c:v>0.39201594277890117</c:v>
                </c:pt>
                <c:pt idx="43">
                  <c:v>0.40258842670519496</c:v>
                </c:pt>
                <c:pt idx="44">
                  <c:v>0.37213208593994057</c:v>
                </c:pt>
                <c:pt idx="45">
                  <c:v>0.38208924915388126</c:v>
                </c:pt>
                <c:pt idx="46">
                  <c:v>0.36408347552554043</c:v>
                </c:pt>
                <c:pt idx="47">
                  <c:v>0.27733182582072752</c:v>
                </c:pt>
                <c:pt idx="48">
                  <c:v>0.26664971856261621</c:v>
                </c:pt>
                <c:pt idx="49">
                  <c:v>0.25778555919909119</c:v>
                </c:pt>
                <c:pt idx="50">
                  <c:v>0.2390261737210867</c:v>
                </c:pt>
                <c:pt idx="51">
                  <c:v>0.23492072470394149</c:v>
                </c:pt>
                <c:pt idx="52">
                  <c:v>0.21177862587791743</c:v>
                </c:pt>
                <c:pt idx="53">
                  <c:v>0.27553388540311363</c:v>
                </c:pt>
                <c:pt idx="54">
                  <c:v>0.32847183538334129</c:v>
                </c:pt>
                <c:pt idx="55">
                  <c:v>0.31730680648753495</c:v>
                </c:pt>
                <c:pt idx="56">
                  <c:v>0.31187642414530092</c:v>
                </c:pt>
                <c:pt idx="57">
                  <c:v>0.28708923227848265</c:v>
                </c:pt>
                <c:pt idx="58">
                  <c:v>0.25279680210608091</c:v>
                </c:pt>
                <c:pt idx="59">
                  <c:v>0.17986939905968641</c:v>
                </c:pt>
                <c:pt idx="60">
                  <c:v>0.1798658798260383</c:v>
                </c:pt>
                <c:pt idx="61">
                  <c:v>0.16773048407162244</c:v>
                </c:pt>
                <c:pt idx="62">
                  <c:v>0.19883942463964754</c:v>
                </c:pt>
              </c:numCache>
            </c:numRef>
          </c:val>
          <c:smooth val="0"/>
          <c:extLst>
            <c:ext xmlns:c16="http://schemas.microsoft.com/office/drawing/2014/chart" uri="{C3380CC4-5D6E-409C-BE32-E72D297353CC}">
              <c16:uniqueId val="{00000004-C3EF-482A-A41E-6B1B7CD402CA}"/>
            </c:ext>
          </c:extLst>
        </c:ser>
        <c:ser>
          <c:idx val="3"/>
          <c:order val="5"/>
          <c:tx>
            <c:strRef>
              <c:f>'2'!$AV$2</c:f>
              <c:strCache>
                <c:ptCount val="1"/>
                <c:pt idx="0">
                  <c:v>Skupaj NPE</c:v>
                </c:pt>
              </c:strCache>
            </c:strRef>
          </c:tx>
          <c:spPr>
            <a:ln w="15875" cap="rnd" cmpd="sng" algn="ctr">
              <a:solidFill>
                <a:srgbClr val="000000">
                  <a:lumMod val="100000"/>
                </a:srgbClr>
              </a:solidFill>
              <a:prstDash val="solid"/>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'2'!$AV$54:$AV$125</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1.0313205129300653</c:v>
                </c:pt>
                <c:pt idx="52">
                  <c:v>1.010035600793787</c:v>
                </c:pt>
                <c:pt idx="53">
                  <c:v>1.0251274745053922</c:v>
                </c:pt>
                <c:pt idx="54">
                  <c:v>1.0858061852844891</c:v>
                </c:pt>
                <c:pt idx="55">
                  <c:v>1.0781132403961544</c:v>
                </c:pt>
                <c:pt idx="56">
                  <c:v>1.1539753834662956</c:v>
                </c:pt>
                <c:pt idx="57">
                  <c:v>1.2068788587984955</c:v>
                </c:pt>
                <c:pt idx="58">
                  <c:v>1.5328188618573704</c:v>
                </c:pt>
                <c:pt idx="59">
                  <c:v>1.5989776819595192</c:v>
                </c:pt>
                <c:pt idx="60">
                  <c:v>1.6122248635998784</c:v>
                </c:pt>
                <c:pt idx="61">
                  <c:v>1.6367081542972524</c:v>
                </c:pt>
                <c:pt idx="62">
                  <c:v>1.6028013535780099</c:v>
                </c:pt>
              </c:numCache>
            </c:numRef>
          </c:val>
          <c:smooth val="0"/>
          <c:extLst>
            <c:ext xmlns:c16="http://schemas.microsoft.com/office/drawing/2014/chart" uri="{C3380CC4-5D6E-409C-BE32-E72D297353CC}">
              <c16:uniqueId val="{00000005-C3EF-482A-A41E-6B1B7CD402CA}"/>
            </c:ext>
          </c:extLst>
        </c:ser>
        <c:ser>
          <c:idx val="2"/>
          <c:order val="6"/>
          <c:tx>
            <c:strRef>
              <c:f>'2'!$AW$2</c:f>
              <c:strCache>
                <c:ptCount val="1"/>
                <c:pt idx="0">
                  <c:v>Skupaj NPL</c:v>
                </c:pt>
              </c:strCache>
            </c:strRef>
          </c:tx>
          <c:spPr>
            <a:ln w="15875" cap="rnd" cmpd="sng" algn="ctr">
              <a:solidFill>
                <a:schemeClr val="tx2"/>
              </a:solidFill>
              <a:prstDash val="sysDash"/>
              <a:round/>
              <a:headEnd type="none" w="med" len="med"/>
              <a:tailEnd type="none" w="med" len="med"/>
            </a:ln>
          </c:spPr>
          <c:marker>
            <c:symbol val="none"/>
          </c:marker>
          <c:cat>
            <c:numRef>
              <c:f>'2'!$AL$54:$AL$125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'2'!$AW$54:$AW$125</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1.6283347943386095</c:v>
                </c:pt>
                <c:pt idx="52">
                  <c:v>1.5794209411218507</c:v>
                </c:pt>
                <c:pt idx="53">
                  <c:v>1.6180540390126223</c:v>
                </c:pt>
                <c:pt idx="54">
                  <c:v>1.7064928265969777</c:v>
                </c:pt>
                <c:pt idx="55">
                  <c:v>1.7052364116230856</c:v>
                </c:pt>
                <c:pt idx="56">
                  <c:v>1.8459304626397703</c:v>
                </c:pt>
                <c:pt idx="57">
                  <c:v>1.9332932135825653</c:v>
                </c:pt>
                <c:pt idx="58">
                  <c:v>2.403083001717345</c:v>
                </c:pt>
                <c:pt idx="59">
                  <c:v>2.5170149646192206</c:v>
                </c:pt>
                <c:pt idx="60">
                  <c:v>2.5386572620270611</c:v>
                </c:pt>
                <c:pt idx="61">
                  <c:v>2.5455948492175096</c:v>
                </c:pt>
                <c:pt idx="62">
                  <c:v>2.4911940112846538</c:v>
                </c:pt>
              </c:numCache>
            </c:numRef>
          </c:val>
          <c:smooth val="0"/>
          <c:extLst>
            <c:ext xmlns:c16="http://schemas.microsoft.com/office/drawing/2014/chart" uri="{C3380CC4-5D6E-409C-BE32-E72D297353CC}">
              <c16:uniqueId val="{00000006-C3EF-482A-A41E-6B1B7CD402CA}"/>
            </c:ext>
          </c:extLst>
        </c:ser>
        <c:dLbls>
          <c:showLegendKey val="0"/>
          <c:showVal val="0"/>
          <c:showCatName val="0"/>
          <c:showSerName val="0"/>
          <c:showPercent val="0"/>
          <c:showBubbleSize val="0"/>
        </c:dLbls>
        <c:smooth val="0"/>
        <c:axId val="147591168"/>
        <c:axId val="147597568"/>
      </c:lineChart>
      <c:catAx>
        <c:axId val="147591168"/>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yyyy" sourceLinked="0"/>
        <c:majorTickMark val="out"/>
        <c:minorTickMark val="none"/>
        <c:tickLblPos val="nextTo"/>
        <c:spPr>
          <a:ln w="6350">
            <a:solidFill>
              <a:srgbClr val="868685"/>
            </a:solidFill>
            <a:prstDash val="solid"/>
          </a:ln>
        </c:spPr>
        <c:txPr>
          <a:bodyPr rot="0" vert="horz" anchor="ctr" anchorCtr="1"/>
          <a:lstStyle/>
          <a:p>
            <a:pPr>
              <a:defRPr sz="800"/>
            </a:pPr>
            <a:endParaRPr lang="sl-SI"/>
          </a:p>
        </c:txPr>
        <c:crossAx val="147597568"/>
        <c:crossesAt val="0"/>
        <c:auto val="0"/>
        <c:lblAlgn val="l"/>
        <c:lblOffset val="0"/>
        <c:tickLblSkip val="12"/>
        <c:tickMarkSkip val="12"/>
        <c:noMultiLvlLbl val="1"/>
      </c:catAx>
      <c:valAx>
        <c:axId val="147597568"/>
        <c:scaling>
          <c:orientation val="minMax"/>
          <c:max val="5"/>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147591168"/>
        <c:crossesAt val="1"/>
        <c:crossBetween val="between"/>
        <c:majorUnit val="1"/>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4.6326994021058929E-2"/>
          <c:y val="0.78930369871836115"/>
          <c:w val="0.88186178554562633"/>
          <c:h val="0.17171829746002795"/>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858957726604767E-2"/>
          <c:y val="6.8945367499630816E-2"/>
          <c:w val="0.83954633960003611"/>
          <c:h val="0.61269440049736079"/>
        </c:manualLayout>
      </c:layout>
      <c:lineChart>
        <c:grouping val="standard"/>
        <c:varyColors val="0"/>
        <c:ser>
          <c:idx val="1"/>
          <c:order val="0"/>
          <c:tx>
            <c:strRef>
              <c:f>'2'!$BC$2</c:f>
              <c:strCache>
                <c:ptCount val="1"/>
                <c:pt idx="0">
                  <c:v>Vloge nefinančnih družb</c:v>
                </c:pt>
              </c:strCache>
            </c:strRef>
          </c:tx>
          <c:spPr>
            <a:ln w="15875" cap="rnd" cmpd="sng" algn="ctr">
              <a:solidFill>
                <a:schemeClr val="accent2"/>
              </a:solidFill>
              <a:prstDash val="solid"/>
              <a:round/>
              <a:headEnd type="none" w="med" len="med"/>
              <a:tailEnd type="none" w="med" len="med"/>
            </a:ln>
            <a:effectLst/>
          </c:spPr>
          <c:marker>
            <c:symbol val="none"/>
          </c:marker>
          <c:cat>
            <c:numRef>
              <c:f>'2'!$BA$54:$BA$125</c:f>
              <c:numCache>
                <c:formatCode>yyyy</c:formatCode>
                <c:ptCount val="72"/>
                <c:pt idx="6">
                  <c:v>44408</c:v>
                </c:pt>
                <c:pt idx="18">
                  <c:v>44773</c:v>
                </c:pt>
                <c:pt idx="30">
                  <c:v>45138</c:v>
                </c:pt>
                <c:pt idx="42">
                  <c:v>45504</c:v>
                </c:pt>
                <c:pt idx="54">
                  <c:v>45869</c:v>
                </c:pt>
                <c:pt idx="66">
                  <c:v>46234</c:v>
                </c:pt>
              </c:numCache>
            </c:numRef>
          </c:cat>
          <c:val>
            <c:numRef>
              <c:f>'2'!$BC$54:$BC$125</c:f>
              <c:numCache>
                <c:formatCode>0.0</c:formatCode>
                <c:ptCount val="72"/>
                <c:pt idx="0">
                  <c:v>18.362227787635032</c:v>
                </c:pt>
                <c:pt idx="1">
                  <c:v>19.562930191901053</c:v>
                </c:pt>
                <c:pt idx="2">
                  <c:v>20.810997514892261</c:v>
                </c:pt>
                <c:pt idx="3">
                  <c:v>17.503754062761679</c:v>
                </c:pt>
                <c:pt idx="4">
                  <c:v>12.949950240187835</c:v>
                </c:pt>
                <c:pt idx="5">
                  <c:v>10.585114408257468</c:v>
                </c:pt>
                <c:pt idx="6">
                  <c:v>10.236343825489591</c:v>
                </c:pt>
                <c:pt idx="7">
                  <c:v>12.230913788017151</c:v>
                </c:pt>
                <c:pt idx="8">
                  <c:v>10.507587454878276</c:v>
                </c:pt>
                <c:pt idx="9">
                  <c:v>8.8841479342864673</c:v>
                </c:pt>
                <c:pt idx="10">
                  <c:v>9.1890509273090828</c:v>
                </c:pt>
                <c:pt idx="11">
                  <c:v>12.043404880359398</c:v>
                </c:pt>
                <c:pt idx="12">
                  <c:v>8.9485507980842307</c:v>
                </c:pt>
                <c:pt idx="13">
                  <c:v>9.0170356007245989</c:v>
                </c:pt>
                <c:pt idx="14">
                  <c:v>3.4475542539766479</c:v>
                </c:pt>
                <c:pt idx="15">
                  <c:v>4.8935361703556612</c:v>
                </c:pt>
                <c:pt idx="16">
                  <c:v>3.0724324178261986</c:v>
                </c:pt>
                <c:pt idx="17">
                  <c:v>4.7844318399910657</c:v>
                </c:pt>
                <c:pt idx="18">
                  <c:v>5.0594091542710773</c:v>
                </c:pt>
                <c:pt idx="19">
                  <c:v>6.4096954128632477</c:v>
                </c:pt>
                <c:pt idx="20">
                  <c:v>7.8424437599410313</c:v>
                </c:pt>
                <c:pt idx="21">
                  <c:v>10.036564300664352</c:v>
                </c:pt>
                <c:pt idx="22">
                  <c:v>11.556548691226197</c:v>
                </c:pt>
                <c:pt idx="23">
                  <c:v>7.9125724162212308</c:v>
                </c:pt>
                <c:pt idx="24">
                  <c:v>10.777310632440894</c:v>
                </c:pt>
                <c:pt idx="25">
                  <c:v>6.6711973507498579</c:v>
                </c:pt>
                <c:pt idx="26">
                  <c:v>7.1505237139576572</c:v>
                </c:pt>
                <c:pt idx="27">
                  <c:v>7.262759416754494</c:v>
                </c:pt>
                <c:pt idx="28">
                  <c:v>10.693764709228205</c:v>
                </c:pt>
                <c:pt idx="29">
                  <c:v>10.556801640948631</c:v>
                </c:pt>
                <c:pt idx="30">
                  <c:v>11.007187343793245</c:v>
                </c:pt>
                <c:pt idx="31">
                  <c:v>9.2119663457717937</c:v>
                </c:pt>
                <c:pt idx="32">
                  <c:v>7.9242957620999643</c:v>
                </c:pt>
                <c:pt idx="33">
                  <c:v>8.8122589948522965</c:v>
                </c:pt>
                <c:pt idx="34">
                  <c:v>8.4401421664469733</c:v>
                </c:pt>
                <c:pt idx="35">
                  <c:v>12.74478483733601</c:v>
                </c:pt>
                <c:pt idx="36">
                  <c:v>11.955564768601912</c:v>
                </c:pt>
                <c:pt idx="37">
                  <c:v>15.319932416897597</c:v>
                </c:pt>
                <c:pt idx="38">
                  <c:v>11.367062925864403</c:v>
                </c:pt>
                <c:pt idx="39">
                  <c:v>12.639153536398684</c:v>
                </c:pt>
                <c:pt idx="40">
                  <c:v>9.1617478653475359</c:v>
                </c:pt>
                <c:pt idx="41">
                  <c:v>8.2409645546045915</c:v>
                </c:pt>
                <c:pt idx="42">
                  <c:v>10.507766567669229</c:v>
                </c:pt>
                <c:pt idx="43">
                  <c:v>8.4335894836167213</c:v>
                </c:pt>
                <c:pt idx="44">
                  <c:v>8.1989235021678208</c:v>
                </c:pt>
                <c:pt idx="45">
                  <c:v>7.8432463995678159</c:v>
                </c:pt>
                <c:pt idx="46">
                  <c:v>4.3038012775206358</c:v>
                </c:pt>
                <c:pt idx="47">
                  <c:v>-0.33088013311569631</c:v>
                </c:pt>
                <c:pt idx="48">
                  <c:v>1.9095666718953686</c:v>
                </c:pt>
                <c:pt idx="49">
                  <c:v>1.7394214108776174</c:v>
                </c:pt>
                <c:pt idx="50">
                  <c:v>3.6679624980131775</c:v>
                </c:pt>
                <c:pt idx="51">
                  <c:v>2.6957677638431932</c:v>
                </c:pt>
                <c:pt idx="52">
                  <c:v>5.9482262986041867</c:v>
                </c:pt>
                <c:pt idx="53">
                  <c:v>7.0816742432410429</c:v>
                </c:pt>
                <c:pt idx="54">
                  <c:v>5.1507166810701666</c:v>
                </c:pt>
                <c:pt idx="55">
                  <c:v>6.1648679189786559</c:v>
                </c:pt>
                <c:pt idx="56">
                  <c:v>6.2076218467273625</c:v>
                </c:pt>
                <c:pt idx="57">
                  <c:v>7.5287855764371026</c:v>
                </c:pt>
                <c:pt idx="58">
                  <c:v>7.1368193638637889</c:v>
                </c:pt>
                <c:pt idx="59">
                  <c:v>7.4057661048065215</c:v>
                </c:pt>
                <c:pt idx="60">
                  <c:v>5.7745703043182273</c:v>
                </c:pt>
                <c:pt idx="61">
                  <c:v>6.3895335398098885</c:v>
                </c:pt>
                <c:pt idx="62">
                  <c:v>6.9489293493957272</c:v>
                </c:pt>
              </c:numCache>
            </c:numRef>
          </c:val>
          <c:smooth val="0"/>
          <c:extLst>
            <c:ext xmlns:c16="http://schemas.microsoft.com/office/drawing/2014/chart" uri="{C3380CC4-5D6E-409C-BE32-E72D297353CC}">
              <c16:uniqueId val="{00000000-7AC7-4855-AA15-A33AE0A7B12E}"/>
            </c:ext>
          </c:extLst>
        </c:ser>
        <c:ser>
          <c:idx val="2"/>
          <c:order val="2"/>
          <c:tx>
            <c:strRef>
              <c:f>'2'!$BE$2</c:f>
              <c:strCache>
                <c:ptCount val="1"/>
                <c:pt idx="0">
                  <c:v>Vloge gospodinjstev</c:v>
                </c:pt>
              </c:strCache>
            </c:strRef>
          </c:tx>
          <c:spPr>
            <a:ln w="15875" cap="rnd" cmpd="sng" algn="ctr">
              <a:solidFill>
                <a:schemeClr val="accent4"/>
              </a:solidFill>
              <a:prstDash val="solid"/>
              <a:round/>
              <a:headEnd type="none" w="med" len="med"/>
              <a:tailEnd type="none" w="med" len="med"/>
            </a:ln>
          </c:spPr>
          <c:marker>
            <c:symbol val="none"/>
          </c:marker>
          <c:cat>
            <c:numRef>
              <c:f>'2'!$BA$54:$BA$125</c:f>
              <c:numCache>
                <c:formatCode>yyyy</c:formatCode>
                <c:ptCount val="72"/>
                <c:pt idx="6">
                  <c:v>44408</c:v>
                </c:pt>
                <c:pt idx="18">
                  <c:v>44773</c:v>
                </c:pt>
                <c:pt idx="30">
                  <c:v>45138</c:v>
                </c:pt>
                <c:pt idx="42">
                  <c:v>45504</c:v>
                </c:pt>
                <c:pt idx="54">
                  <c:v>45869</c:v>
                </c:pt>
                <c:pt idx="66">
                  <c:v>46234</c:v>
                </c:pt>
              </c:numCache>
            </c:numRef>
          </c:cat>
          <c:val>
            <c:numRef>
              <c:f>'2'!$BE$54:$BE$125</c:f>
              <c:numCache>
                <c:formatCode>0.0</c:formatCode>
                <c:ptCount val="72"/>
                <c:pt idx="0">
                  <c:v>11.88980688911756</c:v>
                </c:pt>
                <c:pt idx="1">
                  <c:v>12.501578960233539</c:v>
                </c:pt>
                <c:pt idx="2">
                  <c:v>11.588581991973435</c:v>
                </c:pt>
                <c:pt idx="3">
                  <c:v>10.221380931621127</c:v>
                </c:pt>
                <c:pt idx="4">
                  <c:v>10.340279222451043</c:v>
                </c:pt>
                <c:pt idx="5">
                  <c:v>10.096581351304113</c:v>
                </c:pt>
                <c:pt idx="6">
                  <c:v>10.097542397210724</c:v>
                </c:pt>
                <c:pt idx="7">
                  <c:v>9.93299267647647</c:v>
                </c:pt>
                <c:pt idx="8">
                  <c:v>9.7897897232050788</c:v>
                </c:pt>
                <c:pt idx="9">
                  <c:v>8.8607196693828669</c:v>
                </c:pt>
                <c:pt idx="10">
                  <c:v>7.5718644470224472</c:v>
                </c:pt>
                <c:pt idx="11">
                  <c:v>6.758526791253705</c:v>
                </c:pt>
                <c:pt idx="12">
                  <c:v>6.0483148737488834</c:v>
                </c:pt>
                <c:pt idx="13">
                  <c:v>5.2495060697358209</c:v>
                </c:pt>
                <c:pt idx="14">
                  <c:v>4.1897409171486322</c:v>
                </c:pt>
                <c:pt idx="15">
                  <c:v>5.0251075296678049</c:v>
                </c:pt>
                <c:pt idx="16">
                  <c:v>5.6587892777438142</c:v>
                </c:pt>
                <c:pt idx="17">
                  <c:v>5.2027135937969371</c:v>
                </c:pt>
                <c:pt idx="18">
                  <c:v>5.3686199902200471</c:v>
                </c:pt>
                <c:pt idx="19">
                  <c:v>5.4643528574101152</c:v>
                </c:pt>
                <c:pt idx="20">
                  <c:v>5.5920123677903</c:v>
                </c:pt>
                <c:pt idx="21">
                  <c:v>5.698282062962301</c:v>
                </c:pt>
                <c:pt idx="22">
                  <c:v>6.0731705189608576</c:v>
                </c:pt>
                <c:pt idx="23">
                  <c:v>7.6463792071108649</c:v>
                </c:pt>
                <c:pt idx="24">
                  <c:v>6.62287453969721</c:v>
                </c:pt>
                <c:pt idx="25">
                  <c:v>7.0751378205907489</c:v>
                </c:pt>
                <c:pt idx="26">
                  <c:v>7.7168769578032093</c:v>
                </c:pt>
                <c:pt idx="27">
                  <c:v>6.2032972486798288</c:v>
                </c:pt>
                <c:pt idx="28">
                  <c:v>5.1695197045935393</c:v>
                </c:pt>
                <c:pt idx="29">
                  <c:v>5.3928665630199379</c:v>
                </c:pt>
                <c:pt idx="30">
                  <c:v>5.1649534251471341</c:v>
                </c:pt>
                <c:pt idx="31">
                  <c:v>5.1654883521891959</c:v>
                </c:pt>
                <c:pt idx="32">
                  <c:v>4.8401025524675401</c:v>
                </c:pt>
                <c:pt idx="33">
                  <c:v>4.6808482102709714</c:v>
                </c:pt>
                <c:pt idx="34">
                  <c:v>4.0819031924036464</c:v>
                </c:pt>
                <c:pt idx="35">
                  <c:v>2.8305696307687755</c:v>
                </c:pt>
                <c:pt idx="36">
                  <c:v>2.6067532648387681</c:v>
                </c:pt>
                <c:pt idx="37">
                  <c:v>1.3263025531589756</c:v>
                </c:pt>
                <c:pt idx="38">
                  <c:v>2.3066044160483523</c:v>
                </c:pt>
                <c:pt idx="39">
                  <c:v>2.3019296612857953</c:v>
                </c:pt>
                <c:pt idx="40">
                  <c:v>2.6038053662439165</c:v>
                </c:pt>
                <c:pt idx="41">
                  <c:v>2.4509048179308435</c:v>
                </c:pt>
                <c:pt idx="42">
                  <c:v>2.3336710685837314</c:v>
                </c:pt>
                <c:pt idx="43">
                  <c:v>2.278301487438128</c:v>
                </c:pt>
                <c:pt idx="44">
                  <c:v>2.6479516287267746</c:v>
                </c:pt>
                <c:pt idx="45">
                  <c:v>2.7236285824168371</c:v>
                </c:pt>
                <c:pt idx="46">
                  <c:v>2.9254679130735539</c:v>
                </c:pt>
                <c:pt idx="47">
                  <c:v>2.9966953731452417</c:v>
                </c:pt>
                <c:pt idx="48">
                  <c:v>3.3182373042687008</c:v>
                </c:pt>
                <c:pt idx="49">
                  <c:v>4.7538341163646303</c:v>
                </c:pt>
                <c:pt idx="50">
                  <c:v>3.6020146265302033</c:v>
                </c:pt>
                <c:pt idx="51">
                  <c:v>4.1990466269914872</c:v>
                </c:pt>
                <c:pt idx="52">
                  <c:v>6.171719410362897</c:v>
                </c:pt>
                <c:pt idx="53">
                  <c:v>4.9754703470168193</c:v>
                </c:pt>
                <c:pt idx="54">
                  <c:v>5.2671843873798307</c:v>
                </c:pt>
                <c:pt idx="55">
                  <c:v>5.5136060534097142</c:v>
                </c:pt>
                <c:pt idx="56">
                  <c:v>5.4314179893905745</c:v>
                </c:pt>
                <c:pt idx="57">
                  <c:v>5.6821198660829575</c:v>
                </c:pt>
                <c:pt idx="58">
                  <c:v>5.8353825892958788</c:v>
                </c:pt>
                <c:pt idx="59">
                  <c:v>6.8159113291076379</c:v>
                </c:pt>
                <c:pt idx="60">
                  <c:v>6.7318617365247135</c:v>
                </c:pt>
                <c:pt idx="61">
                  <c:v>6.6914966088747363</c:v>
                </c:pt>
                <c:pt idx="62">
                  <c:v>6.6516452312284535</c:v>
                </c:pt>
              </c:numCache>
            </c:numRef>
          </c:val>
          <c:smooth val="0"/>
          <c:extLst>
            <c:ext xmlns:c16="http://schemas.microsoft.com/office/drawing/2014/chart" uri="{C3380CC4-5D6E-409C-BE32-E72D297353CC}">
              <c16:uniqueId val="{00000001-7AC7-4855-AA15-A33AE0A7B12E}"/>
            </c:ext>
          </c:extLst>
        </c:ser>
        <c:dLbls>
          <c:showLegendKey val="0"/>
          <c:showVal val="0"/>
          <c:showCatName val="0"/>
          <c:showSerName val="0"/>
          <c:showPercent val="0"/>
          <c:showBubbleSize val="0"/>
        </c:dLbls>
        <c:marker val="1"/>
        <c:smooth val="0"/>
        <c:axId val="241484928"/>
        <c:axId val="241486464"/>
      </c:lineChart>
      <c:lineChart>
        <c:grouping val="standard"/>
        <c:varyColors val="0"/>
        <c:ser>
          <c:idx val="0"/>
          <c:order val="1"/>
          <c:tx>
            <c:strRef>
              <c:f>'2'!$BD$2</c:f>
              <c:strCache>
                <c:ptCount val="1"/>
                <c:pt idx="0">
                  <c:v>Vloge nebančnega sektorja</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'2'!$BA$6:$BA$125</c:f>
              <c:numCache>
                <c:formatCode>yyyy</c:formatCode>
                <c:ptCount val="120"/>
                <c:pt idx="6">
                  <c:v>42947</c:v>
                </c:pt>
                <c:pt idx="18">
                  <c:v>43312</c:v>
                </c:pt>
                <c:pt idx="30">
                  <c:v>43677</c:v>
                </c:pt>
                <c:pt idx="42">
                  <c:v>44043</c:v>
                </c:pt>
                <c:pt idx="54">
                  <c:v>44408</c:v>
                </c:pt>
                <c:pt idx="66">
                  <c:v>44773</c:v>
                </c:pt>
                <c:pt idx="78">
                  <c:v>45138</c:v>
                </c:pt>
                <c:pt idx="90">
                  <c:v>45504</c:v>
                </c:pt>
                <c:pt idx="102">
                  <c:v>45869</c:v>
                </c:pt>
                <c:pt idx="114">
                  <c:v>46234</c:v>
                </c:pt>
              </c:numCache>
            </c:numRef>
          </c:cat>
          <c:val>
            <c:numRef>
              <c:f>'2'!$BD$54:$BD$125</c:f>
              <c:numCache>
                <c:formatCode>0.0</c:formatCode>
                <c:ptCount val="72"/>
                <c:pt idx="0">
                  <c:v>11.454294306268963</c:v>
                </c:pt>
                <c:pt idx="1">
                  <c:v>12.185066908406172</c:v>
                </c:pt>
                <c:pt idx="2">
                  <c:v>11.937629625117818</c:v>
                </c:pt>
                <c:pt idx="3">
                  <c:v>10.737045648633181</c:v>
                </c:pt>
                <c:pt idx="4">
                  <c:v>10.243899041848392</c:v>
                </c:pt>
                <c:pt idx="5">
                  <c:v>9.7989106953385807</c:v>
                </c:pt>
                <c:pt idx="6">
                  <c:v>9.4239583870196153</c:v>
                </c:pt>
                <c:pt idx="7">
                  <c:v>9.4290502321457517</c:v>
                </c:pt>
                <c:pt idx="8">
                  <c:v>9.2906607244900066</c:v>
                </c:pt>
                <c:pt idx="9">
                  <c:v>8.4033108621274657</c:v>
                </c:pt>
                <c:pt idx="10">
                  <c:v>7.5907364553843282</c:v>
                </c:pt>
                <c:pt idx="11">
                  <c:v>8.472169633819405</c:v>
                </c:pt>
                <c:pt idx="12">
                  <c:v>6.6777305811490439</c:v>
                </c:pt>
                <c:pt idx="13">
                  <c:v>5.9459303452180867</c:v>
                </c:pt>
                <c:pt idx="14">
                  <c:v>4.2749720447814221</c:v>
                </c:pt>
                <c:pt idx="15">
                  <c:v>4.8270615455870303</c:v>
                </c:pt>
                <c:pt idx="16">
                  <c:v>5.2748577439557298</c:v>
                </c:pt>
                <c:pt idx="17">
                  <c:v>5.1665296911394654</c:v>
                </c:pt>
                <c:pt idx="18">
                  <c:v>5.3753938662937761</c:v>
                </c:pt>
                <c:pt idx="19">
                  <c:v>6.3278793706569747</c:v>
                </c:pt>
                <c:pt idx="20">
                  <c:v>6.879529907789883</c:v>
                </c:pt>
                <c:pt idx="21">
                  <c:v>6.9347214600434359</c:v>
                </c:pt>
                <c:pt idx="22">
                  <c:v>7.8836247199677523</c:v>
                </c:pt>
                <c:pt idx="23">
                  <c:v>6.9137331816315761</c:v>
                </c:pt>
                <c:pt idx="24">
                  <c:v>6.7767028142857511</c:v>
                </c:pt>
                <c:pt idx="25">
                  <c:v>6.0573752063035835</c:v>
                </c:pt>
                <c:pt idx="26">
                  <c:v>5.858770151924042</c:v>
                </c:pt>
                <c:pt idx="27">
                  <c:v>5.1307953637952153</c:v>
                </c:pt>
                <c:pt idx="28">
                  <c:v>4.7165298940648359</c:v>
                </c:pt>
                <c:pt idx="29">
                  <c:v>5.0876346809138218</c:v>
                </c:pt>
                <c:pt idx="30">
                  <c:v>5.0819453820513782</c:v>
                </c:pt>
                <c:pt idx="31">
                  <c:v>4.7581052475525354</c:v>
                </c:pt>
                <c:pt idx="32">
                  <c:v>4.108946053635365</c:v>
                </c:pt>
                <c:pt idx="33">
                  <c:v>4.4175857673091734</c:v>
                </c:pt>
                <c:pt idx="34">
                  <c:v>3.5732894874258347</c:v>
                </c:pt>
                <c:pt idx="35">
                  <c:v>3.2843267115274966</c:v>
                </c:pt>
                <c:pt idx="36">
                  <c:v>2.7595247627732356</c:v>
                </c:pt>
                <c:pt idx="37">
                  <c:v>3.2207727386500906</c:v>
                </c:pt>
                <c:pt idx="38">
                  <c:v>3.200633522956986</c:v>
                </c:pt>
                <c:pt idx="39">
                  <c:v>3.3763396563399217</c:v>
                </c:pt>
                <c:pt idx="40">
                  <c:v>2.7938018924917651</c:v>
                </c:pt>
                <c:pt idx="41">
                  <c:v>2.3999889793141937</c:v>
                </c:pt>
                <c:pt idx="42">
                  <c:v>2.7140747559114553</c:v>
                </c:pt>
                <c:pt idx="43">
                  <c:v>1.742127486809153</c:v>
                </c:pt>
                <c:pt idx="44">
                  <c:v>2.116986817786537</c:v>
                </c:pt>
                <c:pt idx="45">
                  <c:v>1.9376894039031534</c:v>
                </c:pt>
                <c:pt idx="46">
                  <c:v>1.3315093740577044</c:v>
                </c:pt>
                <c:pt idx="47">
                  <c:v>1.3722836857428033</c:v>
                </c:pt>
                <c:pt idx="48">
                  <c:v>2.3989127680580591</c:v>
                </c:pt>
                <c:pt idx="49">
                  <c:v>3.2906598733770442</c:v>
                </c:pt>
                <c:pt idx="50">
                  <c:v>3.2544778370719118</c:v>
                </c:pt>
                <c:pt idx="51">
                  <c:v>3.5342055586035315</c:v>
                </c:pt>
                <c:pt idx="52">
                  <c:v>5.4896645448491599</c:v>
                </c:pt>
                <c:pt idx="53">
                  <c:v>5.4980559448133848</c:v>
                </c:pt>
                <c:pt idx="54">
                  <c:v>5.4952445964210561</c:v>
                </c:pt>
                <c:pt idx="55">
                  <c:v>6.1112063938195904</c:v>
                </c:pt>
                <c:pt idx="56">
                  <c:v>5.404160680750314</c:v>
                </c:pt>
                <c:pt idx="57">
                  <c:v>5.8878673714017671</c:v>
                </c:pt>
                <c:pt idx="58">
                  <c:v>6.136470492331858</c:v>
                </c:pt>
                <c:pt idx="59">
                  <c:v>6.9359598403538891</c:v>
                </c:pt>
                <c:pt idx="60">
                  <c:v>6.5121909530463595</c:v>
                </c:pt>
                <c:pt idx="61">
                  <c:v>6.080253682447978</c:v>
                </c:pt>
                <c:pt idx="62">
                  <c:v>6.681214080171638</c:v>
                </c:pt>
              </c:numCache>
            </c:numRef>
          </c:val>
          <c:smooth val="0"/>
          <c:extLst>
            <c:ext xmlns:c16="http://schemas.microsoft.com/office/drawing/2014/chart" uri="{C3380CC4-5D6E-409C-BE32-E72D297353CC}">
              <c16:uniqueId val="{00000002-7AC7-4855-AA15-A33AE0A7B12E}"/>
            </c:ext>
          </c:extLst>
        </c:ser>
        <c:dLbls>
          <c:showLegendKey val="0"/>
          <c:showVal val="0"/>
          <c:showCatName val="0"/>
          <c:showSerName val="0"/>
          <c:showPercent val="0"/>
          <c:showBubbleSize val="0"/>
        </c:dLbls>
        <c:marker val="1"/>
        <c:smooth val="0"/>
        <c:axId val="617078816"/>
        <c:axId val="617075536"/>
      </c:lineChart>
      <c:catAx>
        <c:axId val="241484928"/>
        <c:scaling>
          <c:orientation val="minMax"/>
        </c:scaling>
        <c:delete val="0"/>
        <c:axPos val="b"/>
        <c:majorGridlines>
          <c:spPr>
            <a:ln w="3175" cap="flat" cmpd="dbl" algn="ctr">
              <a:noFill/>
              <a:prstDash val="sysDash"/>
              <a:round/>
              <a:headEnd type="none" w="med" len="med"/>
              <a:tailEnd type="none" w="med" len="med"/>
            </a:ln>
            <a:effectLst/>
            <a:extLst>
              <a:ext uri="{91240B29-F687-4F45-9708-019B960494DF}">
                <a14:hiddenLine xmlns:a14="http://schemas.microsoft.com/office/drawing/2010/main" w="3175" cap="flat" cmpd="dbl" algn="ctr">
                  <a:solidFill>
                    <a:srgbClr val="868685"/>
                  </a:solidFill>
                  <a:prstDash val="sysDash"/>
                  <a:round/>
                  <a:headEnd type="none" w="med" len="med"/>
                  <a:tailEnd type="none" w="med" len="med"/>
                </a14:hiddenLine>
              </a:ext>
            </a:extLst>
          </c:spPr>
        </c:majorGridlines>
        <c:numFmt formatCode="yyyy" sourceLinked="0"/>
        <c:majorTickMark val="out"/>
        <c:minorTickMark val="none"/>
        <c:tickLblPos val="low"/>
        <c:spPr>
          <a:ln w="6350">
            <a:noFill/>
            <a:prstDash val="solid"/>
          </a:ln>
        </c:spPr>
        <c:txPr>
          <a:bodyPr rot="0" vert="horz"/>
          <a:lstStyle/>
          <a:p>
            <a:pPr>
              <a:defRPr/>
            </a:pPr>
            <a:endParaRPr lang="sl-SI"/>
          </a:p>
        </c:txPr>
        <c:crossAx val="241486464"/>
        <c:crossesAt val="0"/>
        <c:auto val="0"/>
        <c:lblAlgn val="ctr"/>
        <c:lblOffset val="100"/>
        <c:tickLblSkip val="6"/>
        <c:tickMarkSkip val="12"/>
        <c:noMultiLvlLbl val="0"/>
      </c:catAx>
      <c:valAx>
        <c:axId val="241486464"/>
        <c:scaling>
          <c:orientation val="minMax"/>
          <c:max val="22"/>
          <c:min val="-2"/>
        </c:scaling>
        <c:delete val="0"/>
        <c:axPos val="r"/>
        <c:numFmt formatCode="0.0" sourceLinked="1"/>
        <c:majorTickMark val="none"/>
        <c:minorTickMark val="none"/>
        <c:tickLblPos val="none"/>
        <c:spPr>
          <a:ln w="3175">
            <a:noFill/>
            <a:prstDash val="solid"/>
          </a:ln>
        </c:spPr>
        <c:crossAx val="241484928"/>
        <c:crosses val="max"/>
        <c:crossBetween val="between"/>
        <c:majorUnit val="2"/>
        <c:minorUnit val="1"/>
      </c:valAx>
      <c:valAx>
        <c:axId val="617075536"/>
        <c:scaling>
          <c:orientation val="minMax"/>
          <c:max val="22"/>
          <c:min val="-2"/>
        </c:scaling>
        <c:delete val="0"/>
        <c:axPos val="l"/>
        <c:majorGridlines>
          <c:spPr>
            <a:ln w="3175">
              <a:solidFill>
                <a:srgbClr val="868685"/>
              </a:solidFill>
            </a:ln>
          </c:spPr>
        </c:majorGridlines>
        <c:numFmt formatCode="0.0" sourceLinked="1"/>
        <c:majorTickMark val="none"/>
        <c:minorTickMark val="none"/>
        <c:tickLblPos val="nextTo"/>
        <c:spPr>
          <a:ln>
            <a:noFill/>
          </a:ln>
        </c:spPr>
        <c:crossAx val="617078816"/>
        <c:crosses val="autoZero"/>
        <c:crossBetween val="between"/>
        <c:majorUnit val="2"/>
      </c:valAx>
      <c:catAx>
        <c:axId val="617078816"/>
        <c:scaling>
          <c:orientation val="minMax"/>
        </c:scaling>
        <c:delete val="0"/>
        <c:axPos val="b"/>
        <c:numFmt formatCode="yyyy" sourceLinked="1"/>
        <c:majorTickMark val="out"/>
        <c:minorTickMark val="none"/>
        <c:tickLblPos val="none"/>
        <c:spPr>
          <a:ln w="6350"/>
        </c:spPr>
        <c:crossAx val="617075536"/>
        <c:crossesAt val="0"/>
        <c:auto val="0"/>
        <c:lblAlgn val="ctr"/>
        <c:lblOffset val="100"/>
        <c:tickMarkSkip val="12"/>
        <c:noMultiLvlLbl val="0"/>
      </c:catAx>
      <c:spPr>
        <a:noFill/>
        <a:ln w="25400">
          <a:noFill/>
          <a:prstDash val="solid"/>
        </a:ln>
        <a:effectLst/>
      </c:spPr>
    </c:plotArea>
    <c:legend>
      <c:legendPos val="r"/>
      <c:layout>
        <c:manualLayout>
          <c:xMode val="edge"/>
          <c:yMode val="edge"/>
          <c:x val="0.17315162982736104"/>
          <c:y val="0.7882521539493097"/>
          <c:w val="0.70257178971711354"/>
          <c:h val="0.17145002664770467"/>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9240362295754"/>
          <c:y val="6.9093252356908302E-2"/>
          <c:w val="0.81331345865003868"/>
          <c:h val="0.59351329402210362"/>
        </c:manualLayout>
      </c:layout>
      <c:barChart>
        <c:barDir val="col"/>
        <c:grouping val="clustered"/>
        <c:varyColors val="0"/>
        <c:ser>
          <c:idx val="1"/>
          <c:order val="0"/>
          <c:tx>
            <c:strRef>
              <c:f>'2'!$BL$2</c:f>
              <c:strCache>
                <c:ptCount val="1"/>
                <c:pt idx="0">
                  <c:v> ROE (levo)</c:v>
                </c:pt>
              </c:strCache>
            </c:strRef>
          </c:tx>
          <c:spPr>
            <a:solidFill>
              <a:schemeClr val="accent4">
                <a:lumMod val="50000"/>
              </a:schemeClr>
            </a:solidFill>
            <a:ln w="25400" cap="flat" cmpd="sng" algn="ctr">
              <a:noFill/>
              <a:prstDash val="solid"/>
              <a:round/>
              <a:headEnd type="none" w="med" len="med"/>
              <a:tailEnd type="none" w="med" len="med"/>
            </a:ln>
            <a:effectLst/>
          </c:spPr>
          <c:invertIfNegative val="0"/>
          <c:cat>
            <c:strRef>
              <c:f>'2'!$BK$19:$BK$24</c:f>
              <c:strCache>
                <c:ptCount val="6"/>
                <c:pt idx="0">
                  <c:v>2021</c:v>
                </c:pt>
                <c:pt idx="1">
                  <c:v>2022</c:v>
                </c:pt>
                <c:pt idx="2">
                  <c:v>2023</c:v>
                </c:pt>
                <c:pt idx="3">
                  <c:v>2024</c:v>
                </c:pt>
                <c:pt idx="4">
                  <c:v>2025</c:v>
                </c:pt>
                <c:pt idx="5">
                  <c:v>2026 (1-3)</c:v>
                </c:pt>
              </c:strCache>
            </c:strRef>
          </c:cat>
          <c:val>
            <c:numRef>
              <c:f>'2'!$BL$19:$BL$24</c:f>
              <c:numCache>
                <c:formatCode>0.0</c:formatCode>
                <c:ptCount val="6"/>
                <c:pt idx="0">
                  <c:v>11.33</c:v>
                </c:pt>
                <c:pt idx="1">
                  <c:v>10.82</c:v>
                </c:pt>
                <c:pt idx="2">
                  <c:v>20.64</c:v>
                </c:pt>
                <c:pt idx="3">
                  <c:v>18.920000000000002</c:v>
                </c:pt>
                <c:pt idx="4">
                  <c:v>14.44</c:v>
                </c:pt>
                <c:pt idx="5">
                  <c:v>9.9700000000000006</c:v>
                </c:pt>
              </c:numCache>
            </c:numRef>
          </c:val>
          <c:extLst>
            <c:ext xmlns:c16="http://schemas.microsoft.com/office/drawing/2014/chart" uri="{C3380CC4-5D6E-409C-BE32-E72D297353CC}">
              <c16:uniqueId val="{00000000-9A97-4AE2-82B7-6C0BEAFD55D8}"/>
            </c:ext>
          </c:extLst>
        </c:ser>
        <c:dLbls>
          <c:showLegendKey val="0"/>
          <c:showVal val="0"/>
          <c:showCatName val="0"/>
          <c:showSerName val="0"/>
          <c:showPercent val="0"/>
          <c:showBubbleSize val="0"/>
        </c:dLbls>
        <c:gapWidth val="10"/>
        <c:axId val="286544256"/>
        <c:axId val="286545792"/>
      </c:barChart>
      <c:lineChart>
        <c:grouping val="standard"/>
        <c:varyColors val="0"/>
        <c:ser>
          <c:idx val="5"/>
          <c:order val="1"/>
          <c:tx>
            <c:strRef>
              <c:f>'2'!$BM$2</c:f>
              <c:strCache>
                <c:ptCount val="1"/>
                <c:pt idx="0">
                  <c:v>Neto oslab. in rez. v bilančni vsoti (desno)</c:v>
                </c:pt>
              </c:strCache>
            </c:strRef>
          </c:tx>
          <c:spPr>
            <a:ln w="15875" cap="rnd" cmpd="sng" algn="ctr">
              <a:solidFill>
                <a:srgbClr val="1D694F">
                  <a:lumMod val="100000"/>
                </a:srgbClr>
              </a:solidFill>
              <a:prstDash val="solid"/>
              <a:round/>
              <a:headEnd type="none" w="med" len="med"/>
              <a:tailEnd type="none" w="med" len="med"/>
            </a:ln>
          </c:spPr>
          <c:marker>
            <c:symbol val="none"/>
          </c:marker>
          <c:dPt>
            <c:idx val="20"/>
            <c:bubble3D val="0"/>
            <c:extLst>
              <c:ext xmlns:c16="http://schemas.microsoft.com/office/drawing/2014/chart" uri="{C3380CC4-5D6E-409C-BE32-E72D297353CC}">
                <c16:uniqueId val="{00000001-9A97-4AE2-82B7-6C0BEAFD55D8}"/>
              </c:ext>
            </c:extLst>
          </c:dPt>
          <c:cat>
            <c:strRef>
              <c:f>'2'!$BK$19:$BK$24</c:f>
              <c:strCache>
                <c:ptCount val="6"/>
                <c:pt idx="0">
                  <c:v>2021</c:v>
                </c:pt>
                <c:pt idx="1">
                  <c:v>2022</c:v>
                </c:pt>
                <c:pt idx="2">
                  <c:v>2023</c:v>
                </c:pt>
                <c:pt idx="3">
                  <c:v>2024</c:v>
                </c:pt>
                <c:pt idx="4">
                  <c:v>2025</c:v>
                </c:pt>
                <c:pt idx="5">
                  <c:v>2026 (1-3)</c:v>
                </c:pt>
              </c:strCache>
            </c:strRef>
          </c:cat>
          <c:val>
            <c:numRef>
              <c:f>'2'!$BM$19:$BM$24</c:f>
              <c:numCache>
                <c:formatCode>0.0</c:formatCode>
                <c:ptCount val="6"/>
                <c:pt idx="0">
                  <c:v>-0.15770088270881458</c:v>
                </c:pt>
                <c:pt idx="1">
                  <c:v>2.8854536584846921E-2</c:v>
                </c:pt>
                <c:pt idx="2">
                  <c:v>1.9933322741480637E-2</c:v>
                </c:pt>
                <c:pt idx="3">
                  <c:v>0.13214197998697824</c:v>
                </c:pt>
                <c:pt idx="4">
                  <c:v>0.28685687943615001</c:v>
                </c:pt>
                <c:pt idx="5">
                  <c:v>0.29979882723057799</c:v>
                </c:pt>
              </c:numCache>
            </c:numRef>
          </c:val>
          <c:smooth val="0"/>
          <c:extLst>
            <c:ext xmlns:c16="http://schemas.microsoft.com/office/drawing/2014/chart" uri="{C3380CC4-5D6E-409C-BE32-E72D297353CC}">
              <c16:uniqueId val="{00000002-9A97-4AE2-82B7-6C0BEAFD55D8}"/>
            </c:ext>
          </c:extLst>
        </c:ser>
        <c:ser>
          <c:idx val="0"/>
          <c:order val="2"/>
          <c:tx>
            <c:strRef>
              <c:f>'2'!$BN$2</c:f>
              <c:strCache>
                <c:ptCount val="1"/>
                <c:pt idx="0">
                  <c:v>Neto obrestna marža (desno)</c:v>
                </c:pt>
              </c:strCache>
            </c:strRef>
          </c:tx>
          <c:spPr>
            <a:ln w="15875" cap="rnd" cmpd="sng" algn="ctr">
              <a:solidFill>
                <a:schemeClr val="accent4">
                  <a:lumMod val="75000"/>
                </a:schemeClr>
              </a:solidFill>
              <a:prstDash val="solid"/>
              <a:round/>
              <a:headEnd type="none" w="med" len="med"/>
              <a:tailEnd type="none" w="med" len="med"/>
            </a:ln>
          </c:spPr>
          <c:marker>
            <c:symbol val="none"/>
          </c:marker>
          <c:cat>
            <c:strRef>
              <c:f>'2'!$BK$19:$BK$24</c:f>
              <c:strCache>
                <c:ptCount val="6"/>
                <c:pt idx="0">
                  <c:v>2021</c:v>
                </c:pt>
                <c:pt idx="1">
                  <c:v>2022</c:v>
                </c:pt>
                <c:pt idx="2">
                  <c:v>2023</c:v>
                </c:pt>
                <c:pt idx="3">
                  <c:v>2024</c:v>
                </c:pt>
                <c:pt idx="4">
                  <c:v>2025</c:v>
                </c:pt>
                <c:pt idx="5">
                  <c:v>2026 (1-3)</c:v>
                </c:pt>
              </c:strCache>
            </c:strRef>
          </c:cat>
          <c:val>
            <c:numRef>
              <c:f>'2'!$BN$19:$BN$24</c:f>
              <c:numCache>
                <c:formatCode>0.0</c:formatCode>
                <c:ptCount val="6"/>
                <c:pt idx="0">
                  <c:v>1.4113333137339974</c:v>
                </c:pt>
                <c:pt idx="1">
                  <c:v>1.6083450338351564</c:v>
                </c:pt>
                <c:pt idx="2">
                  <c:v>2.9511242497055359</c:v>
                </c:pt>
                <c:pt idx="3">
                  <c:v>3.086283660587342</c:v>
                </c:pt>
                <c:pt idx="4">
                  <c:v>2.654234564046261</c:v>
                </c:pt>
                <c:pt idx="5">
                  <c:v>2.68</c:v>
                </c:pt>
              </c:numCache>
            </c:numRef>
          </c:val>
          <c:smooth val="0"/>
          <c:extLst>
            <c:ext xmlns:c16="http://schemas.microsoft.com/office/drawing/2014/chart" uri="{C3380CC4-5D6E-409C-BE32-E72D297353CC}">
              <c16:uniqueId val="{00000003-9A97-4AE2-82B7-6C0BEAFD55D8}"/>
            </c:ext>
          </c:extLst>
        </c:ser>
        <c:dLbls>
          <c:showLegendKey val="0"/>
          <c:showVal val="0"/>
          <c:showCatName val="0"/>
          <c:showSerName val="0"/>
          <c:showPercent val="0"/>
          <c:showBubbleSize val="0"/>
        </c:dLbls>
        <c:marker val="1"/>
        <c:smooth val="0"/>
        <c:axId val="286559616"/>
        <c:axId val="286556160"/>
      </c:lineChart>
      <c:catAx>
        <c:axId val="286544256"/>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General" sourceLinked="1"/>
        <c:majorTickMark val="out"/>
        <c:minorTickMark val="none"/>
        <c:tickLblPos val="low"/>
        <c:spPr>
          <a:ln w="6350">
            <a:solidFill>
              <a:srgbClr val="868685"/>
            </a:solidFill>
            <a:prstDash val="solid"/>
          </a:ln>
        </c:spPr>
        <c:txPr>
          <a:bodyPr rot="-5400000" vert="horz"/>
          <a:lstStyle/>
          <a:p>
            <a:pPr>
              <a:defRPr sz="750"/>
            </a:pPr>
            <a:endParaRPr lang="sl-SI"/>
          </a:p>
        </c:txPr>
        <c:crossAx val="286545792"/>
        <c:crossesAt val="0"/>
        <c:auto val="0"/>
        <c:lblAlgn val="ctr"/>
        <c:lblOffset val="100"/>
        <c:tickLblSkip val="1"/>
        <c:tickMarkSkip val="1"/>
        <c:noMultiLvlLbl val="0"/>
      </c:catAx>
      <c:valAx>
        <c:axId val="286545792"/>
        <c:scaling>
          <c:orientation val="minMax"/>
          <c:max val="25"/>
          <c:min val="-20"/>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6544256"/>
        <c:crosses val="autoZero"/>
        <c:crossBetween val="between"/>
        <c:majorUnit val="5"/>
      </c:valAx>
      <c:valAx>
        <c:axId val="286556160"/>
        <c:scaling>
          <c:orientation val="minMax"/>
          <c:max val="4"/>
          <c:min val="-1"/>
        </c:scaling>
        <c:delete val="0"/>
        <c:axPos val="r"/>
        <c:numFmt formatCode="0" sourceLinked="0"/>
        <c:majorTickMark val="none"/>
        <c:minorTickMark val="none"/>
        <c:tickLblPos val="nextTo"/>
        <c:spPr>
          <a:ln>
            <a:noFill/>
          </a:ln>
        </c:spPr>
        <c:crossAx val="286559616"/>
        <c:crosses val="max"/>
        <c:crossBetween val="between"/>
        <c:majorUnit val="1"/>
      </c:valAx>
      <c:catAx>
        <c:axId val="286559616"/>
        <c:scaling>
          <c:orientation val="minMax"/>
        </c:scaling>
        <c:delete val="1"/>
        <c:axPos val="b"/>
        <c:numFmt formatCode="General" sourceLinked="1"/>
        <c:majorTickMark val="out"/>
        <c:minorTickMark val="none"/>
        <c:tickLblPos val="none"/>
        <c:crossAx val="286556160"/>
        <c:crosses val="autoZero"/>
        <c:auto val="0"/>
        <c:lblAlgn val="ctr"/>
        <c:lblOffset val="100"/>
        <c:noMultiLvlLbl val="0"/>
      </c:cat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6.3688043329843888E-2"/>
          <c:y val="0.82745277356025559"/>
          <c:w val="0.88477456647398856"/>
          <c:h val="0.15012570177606724"/>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293157338551686E-2"/>
          <c:y val="6.0103954445153027E-2"/>
          <c:w val="0.79630824371127962"/>
          <c:h val="0.57790304921751989"/>
        </c:manualLayout>
      </c:layout>
      <c:barChart>
        <c:barDir val="col"/>
        <c:grouping val="clustered"/>
        <c:varyColors val="0"/>
        <c:ser>
          <c:idx val="0"/>
          <c:order val="0"/>
          <c:tx>
            <c:strRef>
              <c:f>'2'!$BT$2</c:f>
              <c:strCache>
                <c:ptCount val="1"/>
                <c:pt idx="0">
                  <c:v>Likvidnostni blažilnik</c:v>
                </c:pt>
              </c:strCache>
            </c:strRef>
          </c:tx>
          <c:spPr>
            <a:solidFill>
              <a:srgbClr val="AE924D">
                <a:lumMod val="100000"/>
              </a:srgbClr>
            </a:solidFill>
            <a:ln w="25400" cap="flat" cmpd="sng" algn="ctr">
              <a:noFill/>
              <a:prstDash val="solid"/>
              <a:round/>
              <a:headEnd type="none" w="med" len="med"/>
              <a:tailEnd type="none" w="med" len="med"/>
            </a:ln>
            <a:effectLst>
              <a:outerShdw blurRad="50800" dist="50800" dir="5400000" algn="ctr" rotWithShape="0">
                <a:schemeClr val="bg1"/>
              </a:outerShdw>
            </a:effectLst>
          </c:spPr>
          <c:invertIfNegative val="0"/>
          <c:dPt>
            <c:idx val="47"/>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1-4104-462D-9DF4-697BF5548393}"/>
              </c:ext>
            </c:extLst>
          </c:dPt>
          <c:dPt>
            <c:idx val="48"/>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3-4104-462D-9DF4-697BF5548393}"/>
              </c:ext>
            </c:extLst>
          </c:dPt>
          <c:cat>
            <c:numRef>
              <c:f>'2'!$BR$6:$BR$125</c:f>
              <c:numCache>
                <c:formatCode>yyyy</c:formatCode>
                <c:ptCount val="120"/>
                <c:pt idx="6">
                  <c:v>43100</c:v>
                </c:pt>
                <c:pt idx="18">
                  <c:v>43465</c:v>
                </c:pt>
                <c:pt idx="30">
                  <c:v>43830</c:v>
                </c:pt>
                <c:pt idx="42">
                  <c:v>44196</c:v>
                </c:pt>
                <c:pt idx="54">
                  <c:v>44561</c:v>
                </c:pt>
                <c:pt idx="66">
                  <c:v>44926</c:v>
                </c:pt>
                <c:pt idx="78">
                  <c:v>45291</c:v>
                </c:pt>
                <c:pt idx="90">
                  <c:v>45657</c:v>
                </c:pt>
                <c:pt idx="102">
                  <c:v>46022</c:v>
                </c:pt>
                <c:pt idx="114">
                  <c:v>46234</c:v>
                </c:pt>
              </c:numCache>
            </c:numRef>
          </c:cat>
          <c:val>
            <c:numRef>
              <c:f>'2'!$BT$54:$BT$125</c:f>
              <c:numCache>
                <c:formatCode>0.0</c:formatCode>
                <c:ptCount val="72"/>
                <c:pt idx="0">
                  <c:v>13.78941822052002</c:v>
                </c:pt>
                <c:pt idx="1">
                  <c:v>13.529427528381348</c:v>
                </c:pt>
                <c:pt idx="2">
                  <c:v>14.105195999145508</c:v>
                </c:pt>
                <c:pt idx="3">
                  <c:v>13.882302284240723</c:v>
                </c:pt>
                <c:pt idx="4">
                  <c:v>14.094538688659668</c:v>
                </c:pt>
                <c:pt idx="5">
                  <c:v>14.930839538574219</c:v>
                </c:pt>
                <c:pt idx="6">
                  <c:v>14.587933540344238</c:v>
                </c:pt>
                <c:pt idx="7">
                  <c:v>14.703797340393066</c:v>
                </c:pt>
                <c:pt idx="8">
                  <c:v>14.755084991455078</c:v>
                </c:pt>
                <c:pt idx="9">
                  <c:v>14.075272560119629</c:v>
                </c:pt>
                <c:pt idx="10">
                  <c:v>14.203106880187988</c:v>
                </c:pt>
                <c:pt idx="11">
                  <c:v>14.683259963989258</c:v>
                </c:pt>
                <c:pt idx="12">
                  <c:v>14.570384979248047</c:v>
                </c:pt>
                <c:pt idx="13">
                  <c:v>14.332549095153809</c:v>
                </c:pt>
                <c:pt idx="14">
                  <c:v>13.881222724914551</c:v>
                </c:pt>
                <c:pt idx="15">
                  <c:v>13.301335334777832</c:v>
                </c:pt>
                <c:pt idx="16">
                  <c:v>13.640886306762695</c:v>
                </c:pt>
                <c:pt idx="17">
                  <c:v>13.217398643493652</c:v>
                </c:pt>
                <c:pt idx="18">
                  <c:v>13.417896270751953</c:v>
                </c:pt>
                <c:pt idx="19">
                  <c:v>13.312347412109375</c:v>
                </c:pt>
                <c:pt idx="20">
                  <c:v>13.897049903869629</c:v>
                </c:pt>
                <c:pt idx="21">
                  <c:v>13.456543922424316</c:v>
                </c:pt>
                <c:pt idx="22">
                  <c:v>14.016904830932617</c:v>
                </c:pt>
                <c:pt idx="23">
                  <c:v>14.977124214172363</c:v>
                </c:pt>
                <c:pt idx="24">
                  <c:v>14.857640266418457</c:v>
                </c:pt>
                <c:pt idx="25">
                  <c:v>15.222556114196777</c:v>
                </c:pt>
                <c:pt idx="26">
                  <c:v>15.97423267364502</c:v>
                </c:pt>
                <c:pt idx="27">
                  <c:v>15.463973999023438</c:v>
                </c:pt>
                <c:pt idx="28">
                  <c:v>15.553462028503418</c:v>
                </c:pt>
                <c:pt idx="29">
                  <c:v>16.738357543945313</c:v>
                </c:pt>
                <c:pt idx="30">
                  <c:v>16.912326812744141</c:v>
                </c:pt>
                <c:pt idx="31">
                  <c:v>17.332529067993164</c:v>
                </c:pt>
                <c:pt idx="32">
                  <c:v>17.359579086303711</c:v>
                </c:pt>
                <c:pt idx="33">
                  <c:v>16.92437744140625</c:v>
                </c:pt>
                <c:pt idx="34">
                  <c:v>17.236434936523438</c:v>
                </c:pt>
                <c:pt idx="35">
                  <c:v>18.186494827270508</c:v>
                </c:pt>
                <c:pt idx="36">
                  <c:v>17.525796890258789</c:v>
                </c:pt>
                <c:pt idx="37">
                  <c:v>17.382387161254883</c:v>
                </c:pt>
                <c:pt idx="38">
                  <c:v>17.262973785400391</c:v>
                </c:pt>
                <c:pt idx="39">
                  <c:v>16.843029836980001</c:v>
                </c:pt>
                <c:pt idx="40">
                  <c:v>17.385345155349999</c:v>
                </c:pt>
                <c:pt idx="41">
                  <c:v>17.44352663642</c:v>
                </c:pt>
                <c:pt idx="42">
                  <c:v>17.52097465216</c:v>
                </c:pt>
                <c:pt idx="43">
                  <c:v>18.041106513980001</c:v>
                </c:pt>
                <c:pt idx="44">
                  <c:v>17.122990603490003</c:v>
                </c:pt>
                <c:pt idx="45">
                  <c:v>16.810156993269999</c:v>
                </c:pt>
                <c:pt idx="46">
                  <c:v>16.886459225069999</c:v>
                </c:pt>
                <c:pt idx="47">
                  <c:v>17.05460995168</c:v>
                </c:pt>
                <c:pt idx="48">
                  <c:v>17.579514969129999</c:v>
                </c:pt>
                <c:pt idx="49">
                  <c:v>17.63329795045</c:v>
                </c:pt>
                <c:pt idx="50">
                  <c:v>17.0826129159</c:v>
                </c:pt>
                <c:pt idx="51">
                  <c:v>16.67086483273</c:v>
                </c:pt>
                <c:pt idx="52">
                  <c:v>17.69373249829</c:v>
                </c:pt>
                <c:pt idx="53">
                  <c:v>17.191348186430002</c:v>
                </c:pt>
                <c:pt idx="54">
                  <c:v>16.890999254940002</c:v>
                </c:pt>
                <c:pt idx="55">
                  <c:v>16.747204821690001</c:v>
                </c:pt>
                <c:pt idx="56">
                  <c:v>16.682689473340002</c:v>
                </c:pt>
                <c:pt idx="57">
                  <c:v>16.821770309889999</c:v>
                </c:pt>
                <c:pt idx="58">
                  <c:v>16.858104696530003</c:v>
                </c:pt>
                <c:pt idx="59">
                  <c:v>17.30900327941</c:v>
                </c:pt>
                <c:pt idx="60">
                  <c:v>17.148531505669997</c:v>
                </c:pt>
                <c:pt idx="61">
                  <c:v>17.268398329570001</c:v>
                </c:pt>
                <c:pt idx="62">
                  <c:v>16.393014375010001</c:v>
                </c:pt>
              </c:numCache>
            </c:numRef>
          </c:val>
          <c:extLst>
            <c:ext xmlns:c16="http://schemas.microsoft.com/office/drawing/2014/chart" uri="{C3380CC4-5D6E-409C-BE32-E72D297353CC}">
              <c16:uniqueId val="{00000004-4104-462D-9DF4-697BF5548393}"/>
            </c:ext>
          </c:extLst>
        </c:ser>
        <c:ser>
          <c:idx val="1"/>
          <c:order val="1"/>
          <c:tx>
            <c:strRef>
              <c:f>'2'!$BU$2</c:f>
              <c:strCache>
                <c:ptCount val="1"/>
                <c:pt idx="0">
                  <c:v>Neto likvidnostni odliv</c:v>
                </c:pt>
              </c:strCache>
            </c:strRef>
          </c:tx>
          <c:spPr>
            <a:solidFill>
              <a:srgbClr val="1D694F">
                <a:lumMod val="100000"/>
              </a:srgbClr>
            </a:solidFill>
            <a:ln w="25400" cap="flat" cmpd="sng" algn="ctr">
              <a:noFill/>
              <a:prstDash val="solid"/>
              <a:round/>
              <a:headEnd type="none" w="med" len="med"/>
              <a:tailEnd type="none" w="med" len="med"/>
            </a:ln>
          </c:spPr>
          <c:invertIfNegative val="0"/>
          <c:cat>
            <c:numRef>
              <c:f>'2'!$BR$6:$BR$125</c:f>
              <c:numCache>
                <c:formatCode>yyyy</c:formatCode>
                <c:ptCount val="120"/>
                <c:pt idx="6">
                  <c:v>43100</c:v>
                </c:pt>
                <c:pt idx="18">
                  <c:v>43465</c:v>
                </c:pt>
                <c:pt idx="30">
                  <c:v>43830</c:v>
                </c:pt>
                <c:pt idx="42">
                  <c:v>44196</c:v>
                </c:pt>
                <c:pt idx="54">
                  <c:v>44561</c:v>
                </c:pt>
                <c:pt idx="66">
                  <c:v>44926</c:v>
                </c:pt>
                <c:pt idx="78">
                  <c:v>45291</c:v>
                </c:pt>
                <c:pt idx="90">
                  <c:v>45657</c:v>
                </c:pt>
                <c:pt idx="102">
                  <c:v>46022</c:v>
                </c:pt>
                <c:pt idx="114">
                  <c:v>46234</c:v>
                </c:pt>
              </c:numCache>
            </c:numRef>
          </c:cat>
          <c:val>
            <c:numRef>
              <c:f>'2'!$BU$54:$BU$125</c:f>
              <c:numCache>
                <c:formatCode>0.0</c:formatCode>
                <c:ptCount val="72"/>
                <c:pt idx="0">
                  <c:v>4.2282915115356445</c:v>
                </c:pt>
                <c:pt idx="1">
                  <c:v>3.9475045204162598</c:v>
                </c:pt>
                <c:pt idx="2">
                  <c:v>4.2934722900390625</c:v>
                </c:pt>
                <c:pt idx="3">
                  <c:v>4.1603541374206543</c:v>
                </c:pt>
                <c:pt idx="4">
                  <c:v>4.1544265747070313</c:v>
                </c:pt>
                <c:pt idx="5">
                  <c:v>4.4406557083129883</c:v>
                </c:pt>
                <c:pt idx="6">
                  <c:v>4.2831230163574219</c:v>
                </c:pt>
                <c:pt idx="7">
                  <c:v>4.1321654319763184</c:v>
                </c:pt>
                <c:pt idx="8">
                  <c:v>4.5151000022888184</c:v>
                </c:pt>
                <c:pt idx="9">
                  <c:v>4.4435834884643555</c:v>
                </c:pt>
                <c:pt idx="10">
                  <c:v>4.684018611907959</c:v>
                </c:pt>
                <c:pt idx="11">
                  <c:v>4.7061614990234375</c:v>
                </c:pt>
                <c:pt idx="12">
                  <c:v>4.774989128112793</c:v>
                </c:pt>
                <c:pt idx="13">
                  <c:v>4.881800651550293</c:v>
                </c:pt>
                <c:pt idx="14">
                  <c:v>4.9480834007263184</c:v>
                </c:pt>
                <c:pt idx="15">
                  <c:v>4.5864725112915039</c:v>
                </c:pt>
                <c:pt idx="16">
                  <c:v>4.7382822036743164</c:v>
                </c:pt>
                <c:pt idx="17">
                  <c:v>4.5615310668945313</c:v>
                </c:pt>
                <c:pt idx="18">
                  <c:v>4.7235698699951172</c:v>
                </c:pt>
                <c:pt idx="19">
                  <c:v>4.5747122764587402</c:v>
                </c:pt>
                <c:pt idx="20">
                  <c:v>5.0887918472290039</c:v>
                </c:pt>
                <c:pt idx="21">
                  <c:v>4.8464221954345703</c:v>
                </c:pt>
                <c:pt idx="22">
                  <c:v>4.9671182632446289</c:v>
                </c:pt>
                <c:pt idx="23">
                  <c:v>5.1726231575012207</c:v>
                </c:pt>
                <c:pt idx="24">
                  <c:v>5.0258207321166992</c:v>
                </c:pt>
                <c:pt idx="25">
                  <c:v>4.8445816040039063</c:v>
                </c:pt>
                <c:pt idx="26">
                  <c:v>5.1033096313476563</c:v>
                </c:pt>
                <c:pt idx="27">
                  <c:v>4.9700145721435547</c:v>
                </c:pt>
                <c:pt idx="28">
                  <c:v>4.6725397109985352</c:v>
                </c:pt>
                <c:pt idx="29">
                  <c:v>4.9055404663085938</c:v>
                </c:pt>
                <c:pt idx="30">
                  <c:v>4.8157367706298828</c:v>
                </c:pt>
                <c:pt idx="31">
                  <c:v>4.886655330657959</c:v>
                </c:pt>
                <c:pt idx="32">
                  <c:v>5.1391410827636719</c:v>
                </c:pt>
                <c:pt idx="33">
                  <c:v>4.9142723083496094</c:v>
                </c:pt>
                <c:pt idx="34">
                  <c:v>5.0043144226074219</c:v>
                </c:pt>
                <c:pt idx="35">
                  <c:v>5.4281258583068848</c:v>
                </c:pt>
                <c:pt idx="36">
                  <c:v>4.8131833076477051</c:v>
                </c:pt>
                <c:pt idx="37">
                  <c:v>4.8137993812561035</c:v>
                </c:pt>
                <c:pt idx="38">
                  <c:v>5.1312346458435059</c:v>
                </c:pt>
                <c:pt idx="39">
                  <c:v>4.9110828765500001</c:v>
                </c:pt>
                <c:pt idx="40">
                  <c:v>4.9430793605899996</c:v>
                </c:pt>
                <c:pt idx="41">
                  <c:v>4.75812958687</c:v>
                </c:pt>
                <c:pt idx="42">
                  <c:v>4.8487479977300003</c:v>
                </c:pt>
                <c:pt idx="43">
                  <c:v>4.8665628297900003</c:v>
                </c:pt>
                <c:pt idx="44">
                  <c:v>5.2415103314099998</c:v>
                </c:pt>
                <c:pt idx="45">
                  <c:v>5.1299235303600002</c:v>
                </c:pt>
                <c:pt idx="46">
                  <c:v>5.3660456748399996</c:v>
                </c:pt>
                <c:pt idx="47">
                  <c:v>5.3985490239100002</c:v>
                </c:pt>
                <c:pt idx="48">
                  <c:v>5.5215640624999995</c:v>
                </c:pt>
                <c:pt idx="49">
                  <c:v>5.6835223734299998</c:v>
                </c:pt>
                <c:pt idx="50">
                  <c:v>5.7379979604099995</c:v>
                </c:pt>
                <c:pt idx="51">
                  <c:v>5.3336874508900003</c:v>
                </c:pt>
                <c:pt idx="52">
                  <c:v>5.9194538306100002</c:v>
                </c:pt>
                <c:pt idx="53">
                  <c:v>6.0156943330800008</c:v>
                </c:pt>
                <c:pt idx="54">
                  <c:v>5.7414591655100002</c:v>
                </c:pt>
                <c:pt idx="55">
                  <c:v>5.6348321833000004</c:v>
                </c:pt>
                <c:pt idx="56">
                  <c:v>5.7679557742699998</c:v>
                </c:pt>
                <c:pt idx="57">
                  <c:v>5.8654469827</c:v>
                </c:pt>
                <c:pt idx="58">
                  <c:v>5.8093938278600001</c:v>
                </c:pt>
                <c:pt idx="59">
                  <c:v>5.9411647718699996</c:v>
                </c:pt>
                <c:pt idx="60">
                  <c:v>5.7797311363600006</c:v>
                </c:pt>
                <c:pt idx="61">
                  <c:v>5.9547028368499992</c:v>
                </c:pt>
                <c:pt idx="62">
                  <c:v>5.8667303836600002</c:v>
                </c:pt>
              </c:numCache>
            </c:numRef>
          </c:val>
          <c:extLst>
            <c:ext xmlns:c16="http://schemas.microsoft.com/office/drawing/2014/chart" uri="{C3380CC4-5D6E-409C-BE32-E72D297353CC}">
              <c16:uniqueId val="{00000005-4104-462D-9DF4-697BF5548393}"/>
            </c:ext>
          </c:extLst>
        </c:ser>
        <c:dLbls>
          <c:showLegendKey val="0"/>
          <c:showVal val="0"/>
          <c:showCatName val="0"/>
          <c:showSerName val="0"/>
          <c:showPercent val="0"/>
          <c:showBubbleSize val="0"/>
        </c:dLbls>
        <c:gapWidth val="150"/>
        <c:axId val="282070672"/>
        <c:axId val="1"/>
      </c:barChart>
      <c:lineChart>
        <c:grouping val="standard"/>
        <c:varyColors val="0"/>
        <c:ser>
          <c:idx val="3"/>
          <c:order val="2"/>
          <c:tx>
            <c:strRef>
              <c:f>'2'!$BV$2</c:f>
              <c:strCache>
                <c:ptCount val="1"/>
                <c:pt idx="0">
                  <c:v>Količnik likvidnostnega kritja – LCR (desno)</c:v>
                </c:pt>
              </c:strCache>
            </c:strRef>
          </c:tx>
          <c:spPr>
            <a:ln w="15875" cap="rnd" cmpd="sng" algn="ctr">
              <a:solidFill>
                <a:schemeClr val="accent2">
                  <a:lumMod val="75000"/>
                </a:schemeClr>
              </a:solidFill>
              <a:prstDash val="solid"/>
              <a:round/>
              <a:headEnd type="none" w="med" len="med"/>
              <a:tailEnd type="none" w="med" len="med"/>
            </a:ln>
          </c:spPr>
          <c:marker>
            <c:symbol val="none"/>
          </c:marker>
          <c:cat>
            <c:numRef>
              <c:f>'2'!$BR$54:$BR$125</c:f>
              <c:numCache>
                <c:formatCode>yyyy</c:formatCode>
                <c:ptCount val="72"/>
                <c:pt idx="6">
                  <c:v>44561</c:v>
                </c:pt>
                <c:pt idx="18">
                  <c:v>44926</c:v>
                </c:pt>
                <c:pt idx="30">
                  <c:v>45291</c:v>
                </c:pt>
                <c:pt idx="42">
                  <c:v>45657</c:v>
                </c:pt>
                <c:pt idx="54">
                  <c:v>46022</c:v>
                </c:pt>
                <c:pt idx="66">
                  <c:v>46234</c:v>
                </c:pt>
              </c:numCache>
            </c:numRef>
          </c:cat>
          <c:val>
            <c:numRef>
              <c:f>'2'!$BV$54:$BV$125</c:f>
              <c:numCache>
                <c:formatCode>0.0</c:formatCode>
                <c:ptCount val="72"/>
                <c:pt idx="0">
                  <c:v>326.1226806640625</c:v>
                </c:pt>
                <c:pt idx="1">
                  <c:v>342.73367309570313</c:v>
                </c:pt>
                <c:pt idx="2">
                  <c:v>328.52651977539063</c:v>
                </c:pt>
                <c:pt idx="3">
                  <c:v>333.6807861328125</c:v>
                </c:pt>
                <c:pt idx="4">
                  <c:v>339.26553344726563</c:v>
                </c:pt>
                <c:pt idx="5">
                  <c:v>337.35140991210938</c:v>
                </c:pt>
                <c:pt idx="6">
                  <c:v>340.59103393554688</c:v>
                </c:pt>
                <c:pt idx="7">
                  <c:v>355.83758544921875</c:v>
                </c:pt>
                <c:pt idx="8">
                  <c:v>326.794189453125</c:v>
                </c:pt>
                <c:pt idx="9">
                  <c:v>316.7550048828125</c:v>
                </c:pt>
                <c:pt idx="10">
                  <c:v>303.22482299804688</c:v>
                </c:pt>
                <c:pt idx="11">
                  <c:v>312.00076293945313</c:v>
                </c:pt>
                <c:pt idx="12">
                  <c:v>305.1396484375</c:v>
                </c:pt>
                <c:pt idx="13">
                  <c:v>293.59146118164063</c:v>
                </c:pt>
                <c:pt idx="14">
                  <c:v>280.537353515625</c:v>
                </c:pt>
                <c:pt idx="15">
                  <c:v>290.0123291015625</c:v>
                </c:pt>
                <c:pt idx="16">
                  <c:v>287.88674926757813</c:v>
                </c:pt>
                <c:pt idx="17">
                  <c:v>289.7579345703125</c:v>
                </c:pt>
                <c:pt idx="18">
                  <c:v>284.0626220703125</c:v>
                </c:pt>
                <c:pt idx="19">
                  <c:v>290.99856567382813</c:v>
                </c:pt>
                <c:pt idx="20">
                  <c:v>273.09133911132813</c:v>
                </c:pt>
                <c:pt idx="21">
                  <c:v>277.65933227539063</c:v>
                </c:pt>
                <c:pt idx="22">
                  <c:v>282.19390869140625</c:v>
                </c:pt>
                <c:pt idx="23">
                  <c:v>289.52249145507813</c:v>
                </c:pt>
                <c:pt idx="24">
                  <c:v>295.62612915039063</c:v>
                </c:pt>
                <c:pt idx="25">
                  <c:v>314.21817016601563</c:v>
                </c:pt>
                <c:pt idx="26">
                  <c:v>313.01712036132813</c:v>
                </c:pt>
                <c:pt idx="27">
                  <c:v>311.14544677734375</c:v>
                </c:pt>
                <c:pt idx="28">
                  <c:v>332.86956787109375</c:v>
                </c:pt>
                <c:pt idx="29">
                  <c:v>341.21334838867188</c:v>
                </c:pt>
                <c:pt idx="30">
                  <c:v>351.18881225585938</c:v>
                </c:pt>
                <c:pt idx="31">
                  <c:v>354.69100952148438</c:v>
                </c:pt>
                <c:pt idx="32">
                  <c:v>337.79144287109375</c:v>
                </c:pt>
                <c:pt idx="33">
                  <c:v>344.392333984375</c:v>
                </c:pt>
                <c:pt idx="34">
                  <c:v>344.43148803710938</c:v>
                </c:pt>
                <c:pt idx="35">
                  <c:v>335.0418701171875</c:v>
                </c:pt>
                <c:pt idx="36">
                  <c:v>364.12069702148438</c:v>
                </c:pt>
                <c:pt idx="37">
                  <c:v>361.09494018554688</c:v>
                </c:pt>
                <c:pt idx="38">
                  <c:v>336.42926025390625</c:v>
                </c:pt>
                <c:pt idx="39">
                  <c:v>342.9595928304127</c:v>
                </c:pt>
                <c:pt idx="40">
                  <c:v>351.71082410610751</c:v>
                </c:pt>
                <c:pt idx="41">
                  <c:v>366.60469871512532</c:v>
                </c:pt>
                <c:pt idx="42">
                  <c:v>361.35049007213109</c:v>
                </c:pt>
                <c:pt idx="43">
                  <c:v>370.71557781076677</c:v>
                </c:pt>
                <c:pt idx="44">
                  <c:v>326.68047033847597</c:v>
                </c:pt>
                <c:pt idx="45">
                  <c:v>327.68825682846625</c:v>
                </c:pt>
                <c:pt idx="46">
                  <c:v>314.6909334791211</c:v>
                </c:pt>
                <c:pt idx="47">
                  <c:v>315.91099527198293</c:v>
                </c:pt>
                <c:pt idx="48">
                  <c:v>318.37926301574987</c:v>
                </c:pt>
                <c:pt idx="49">
                  <c:v>310.25298735312839</c:v>
                </c:pt>
                <c:pt idx="50">
                  <c:v>297.71033440171158</c:v>
                </c:pt>
                <c:pt idx="51">
                  <c:v>312.55796268955044</c:v>
                </c:pt>
                <c:pt idx="52">
                  <c:v>298.90819329976358</c:v>
                </c:pt>
                <c:pt idx="53">
                  <c:v>285.77496186758765</c:v>
                </c:pt>
                <c:pt idx="54">
                  <c:v>294.1934927693527</c:v>
                </c:pt>
                <c:pt idx="55">
                  <c:v>297.2085818513608</c:v>
                </c:pt>
                <c:pt idx="56">
                  <c:v>289.2305372339888</c:v>
                </c:pt>
                <c:pt idx="57">
                  <c:v>286.79434592973769</c:v>
                </c:pt>
                <c:pt idx="58">
                  <c:v>290.18698329047527</c:v>
                </c:pt>
                <c:pt idx="59">
                  <c:v>291.34023283387137</c:v>
                </c:pt>
                <c:pt idx="60">
                  <c:v>296.70119770432649</c:v>
                </c:pt>
                <c:pt idx="61">
                  <c:v>289.99597129694678</c:v>
                </c:pt>
                <c:pt idx="62">
                  <c:v>279.4233466168443</c:v>
                </c:pt>
              </c:numCache>
            </c:numRef>
          </c:val>
          <c:smooth val="0"/>
          <c:extLst>
            <c:ext xmlns:c16="http://schemas.microsoft.com/office/drawing/2014/chart" uri="{C3380CC4-5D6E-409C-BE32-E72D297353CC}">
              <c16:uniqueId val="{00000006-4104-462D-9DF4-697BF5548393}"/>
            </c:ext>
          </c:extLst>
        </c:ser>
        <c:ser>
          <c:idx val="2"/>
          <c:order val="3"/>
          <c:spPr>
            <a:ln w="15875" cap="rnd" cmpd="sng" algn="ctr">
              <a:solidFill>
                <a:schemeClr val="tx2"/>
              </a:solidFill>
              <a:prstDash val="solid"/>
              <a:round/>
              <a:headEnd type="none" w="med" len="med"/>
              <a:tailEnd type="none" w="med" len="med"/>
            </a:ln>
          </c:spPr>
          <c:marker>
            <c:symbol val="none"/>
          </c:marker>
          <c:cat>
            <c:numRef>
              <c:f>'2'!$BR$54:$BR$125</c:f>
              <c:numCache>
                <c:formatCode>yyyy</c:formatCode>
                <c:ptCount val="72"/>
                <c:pt idx="6">
                  <c:v>44561</c:v>
                </c:pt>
                <c:pt idx="18">
                  <c:v>44926</c:v>
                </c:pt>
                <c:pt idx="30">
                  <c:v>45291</c:v>
                </c:pt>
                <c:pt idx="42">
                  <c:v>45657</c:v>
                </c:pt>
                <c:pt idx="54">
                  <c:v>46022</c:v>
                </c:pt>
                <c:pt idx="66">
                  <c:v>46234</c:v>
                </c:pt>
              </c:numCache>
            </c:numRef>
          </c:cat>
          <c:val>
            <c:numRef>
              <c:f>'2'!$BW$54:$BW$125</c:f>
              <c:numCache>
                <c:formatCode>0.0</c:formatCode>
                <c:ptCount val="7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formatCode="0">
                  <c:v>100</c:v>
                </c:pt>
              </c:numCache>
            </c:numRef>
          </c:val>
          <c:smooth val="0"/>
          <c:extLst>
            <c:ext xmlns:c16="http://schemas.microsoft.com/office/drawing/2014/chart" uri="{C3380CC4-5D6E-409C-BE32-E72D297353CC}">
              <c16:uniqueId val="{00000007-4104-462D-9DF4-697BF5548393}"/>
            </c:ext>
          </c:extLst>
        </c:ser>
        <c:dLbls>
          <c:showLegendKey val="0"/>
          <c:showVal val="0"/>
          <c:showCatName val="0"/>
          <c:showSerName val="0"/>
          <c:showPercent val="0"/>
          <c:showBubbleSize val="0"/>
        </c:dLbls>
        <c:marker val="1"/>
        <c:smooth val="0"/>
        <c:axId val="3"/>
        <c:axId val="4"/>
      </c:lineChart>
      <c:catAx>
        <c:axId val="28207067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yyyy" sourceLinked="1"/>
        <c:majorTickMark val="out"/>
        <c:minorTickMark val="none"/>
        <c:tickLblPos val="none"/>
        <c:spPr>
          <a:ln w="6350">
            <a:solidFill>
              <a:srgbClr val="868685"/>
            </a:solidFill>
            <a:prstDash val="solid"/>
          </a:ln>
        </c:spPr>
        <c:crossAx val="1"/>
        <c:crosses val="autoZero"/>
        <c:auto val="0"/>
        <c:lblAlgn val="ctr"/>
        <c:lblOffset val="100"/>
        <c:tickMarkSkip val="12"/>
        <c:noMultiLvlLbl val="0"/>
      </c:catAx>
      <c:valAx>
        <c:axId val="1"/>
        <c:scaling>
          <c:orientation val="minMax"/>
          <c:max val="20"/>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2070672"/>
        <c:crosses val="autoZero"/>
        <c:crossBetween val="between"/>
      </c:valAx>
      <c:catAx>
        <c:axId val="3"/>
        <c:scaling>
          <c:orientation val="minMax"/>
        </c:scaling>
        <c:delete val="0"/>
        <c:axPos val="t"/>
        <c:numFmt formatCode="yy" sourceLinked="0"/>
        <c:majorTickMark val="none"/>
        <c:minorTickMark val="none"/>
        <c:tickLblPos val="low"/>
        <c:spPr>
          <a:ln w="6350">
            <a:solidFill>
              <a:srgbClr val="868685"/>
            </a:solidFill>
          </a:ln>
        </c:spPr>
        <c:txPr>
          <a:bodyPr rot="0" vert="horz"/>
          <a:lstStyle/>
          <a:p>
            <a:pPr>
              <a:defRPr sz="800"/>
            </a:pPr>
            <a:endParaRPr lang="sl-SI"/>
          </a:p>
        </c:txPr>
        <c:crossAx val="4"/>
        <c:crosses val="max"/>
        <c:auto val="0"/>
        <c:lblAlgn val="ctr"/>
        <c:lblOffset val="100"/>
        <c:tickLblSkip val="6"/>
        <c:noMultiLvlLbl val="0"/>
      </c:catAx>
      <c:valAx>
        <c:axId val="4"/>
        <c:scaling>
          <c:orientation val="minMax"/>
          <c:max val="1000"/>
          <c:min val="0"/>
        </c:scaling>
        <c:delete val="0"/>
        <c:axPos val="r"/>
        <c:numFmt formatCode="0" sourceLinked="0"/>
        <c:majorTickMark val="none"/>
        <c:minorTickMark val="none"/>
        <c:tickLblPos val="nextTo"/>
        <c:spPr>
          <a:noFill/>
          <a:ln w="12700" cap="flat" cmpd="sng" algn="ctr">
            <a:noFill/>
            <a:prstDash val="solid"/>
            <a:round/>
          </a:ln>
          <a:effectLst/>
          <a:extLst>
            <a:ext uri="{91240B29-F687-4F45-9708-019B960494DF}">
              <a14:hiddenLine xmlns:a14="http://schemas.microsoft.com/office/drawing/2010/main" w="12700" cap="flat" cmpd="sng" algn="ctr">
                <a:solidFill>
                  <a:srgbClr val="C0C0C0"/>
                </a:solidFill>
                <a:prstDash val="solid"/>
                <a:round/>
              </a14:hiddenLine>
            </a:ext>
          </a:extLst>
        </c:spPr>
        <c:txPr>
          <a:bodyPr rot="0" vert="horz"/>
          <a:lstStyle/>
          <a:p>
            <a:pPr>
              <a:defRPr/>
            </a:pPr>
            <a:endParaRPr lang="sl-SI"/>
          </a:p>
        </c:txPr>
        <c:crossAx val="3"/>
        <c:crosses val="max"/>
        <c:crossBetween val="between"/>
        <c:majorUnit val="100"/>
        <c:minorUnit val="10"/>
      </c:valAx>
      <c:spPr>
        <a:noFill/>
        <a:ln w="25400">
          <a:noFill/>
          <a:prstDash val="solid"/>
        </a:ln>
        <a:effectLst/>
        <a:extLst>
          <a:ext uri="{91240B29-F687-4F45-9708-019B960494DF}">
            <a14:hiddenLine xmlns:a14="http://schemas.microsoft.com/office/drawing/2010/main" w="25400">
              <a:solidFill>
                <a:sysClr val="window" lastClr="FFFFFF">
                  <a:lumMod val="75000"/>
                  <a:alpha val="85000"/>
                </a:sysClr>
              </a:solidFill>
              <a:prstDash val="solid"/>
            </a14:hiddenLine>
          </a:ext>
        </a:extLst>
      </c:spPr>
    </c:plotArea>
    <c:legend>
      <c:legendPos val="r"/>
      <c:legendEntry>
        <c:idx val="3"/>
        <c:delete val="1"/>
      </c:legendEntry>
      <c:layout>
        <c:manualLayout>
          <c:xMode val="edge"/>
          <c:yMode val="edge"/>
          <c:x val="7.0292264937471052E-2"/>
          <c:y val="0.75026197419801299"/>
          <c:w val="0.85646410375173687"/>
          <c:h val="0.22283432421246716"/>
        </c:manualLayout>
      </c:layout>
      <c:overlay val="0"/>
      <c:spPr>
        <a:noFill/>
        <a:ln w="25400">
          <a:noFill/>
        </a:ln>
      </c:spPr>
    </c:legend>
    <c:plotVisOnly val="1"/>
    <c:dispBlanksAs val="gap"/>
    <c:showDLblsOverMax val="0"/>
  </c:chart>
  <c:spPr>
    <a:noFill/>
    <a:ln w="3175">
      <a:noFill/>
      <a:prstDash val="sysDash"/>
    </a:ln>
  </c:spPr>
  <c:txPr>
    <a:bodyPr/>
    <a:lstStyle/>
    <a:p>
      <a:pPr>
        <a:defRPr sz="800" b="0" i="0" u="none" strike="noStrike" baseline="0">
          <a:solidFill>
            <a:srgbClr val="000000"/>
          </a:solidFill>
          <a:latin typeface="Arial Narrow" panose="020B0606020202030204" pitchFamily="34" charset="0"/>
          <a:ea typeface="Arial CE"/>
          <a:cs typeface="Arial CE"/>
        </a:defRPr>
      </a:pPr>
      <a:endParaRPr lang="sl-SI"/>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31917830110554E-2"/>
          <c:y val="6.8933009489579838E-2"/>
          <c:w val="0.88038395464384811"/>
          <c:h val="0.56705055322134035"/>
        </c:manualLayout>
      </c:layout>
      <c:lineChart>
        <c:grouping val="standard"/>
        <c:varyColors val="0"/>
        <c:ser>
          <c:idx val="3"/>
          <c:order val="0"/>
          <c:tx>
            <c:strRef>
              <c:f>'2'!$CC$2</c:f>
              <c:strCache>
                <c:ptCount val="1"/>
                <c:pt idx="0">
                  <c:v>Skupna KU – SI</c:v>
                </c:pt>
              </c:strCache>
            </c:strRef>
          </c:tx>
          <c:spPr>
            <a:ln w="15875" cap="rnd" cmpd="sng" algn="ctr">
              <a:solidFill>
                <a:srgbClr val="AE924D">
                  <a:lumMod val="100000"/>
                </a:srgbClr>
              </a:solidFill>
              <a:prstDash val="solid"/>
              <a:round/>
              <a:headEnd type="none" w="med" len="med"/>
              <a:tailEnd type="none" w="med" len="med"/>
            </a:ln>
            <a:effectLst/>
          </c:spPr>
          <c:marker>
            <c:symbol val="none"/>
          </c:marker>
          <c:cat>
            <c:strRef>
              <c:f>'2'!$CA$19:$CA$23</c:f>
              <c:strCache>
                <c:ptCount val="5"/>
                <c:pt idx="0">
                  <c:v>21</c:v>
                </c:pt>
                <c:pt idx="1">
                  <c:v>22</c:v>
                </c:pt>
                <c:pt idx="2">
                  <c:v>23
</c:v>
                </c:pt>
                <c:pt idx="3">
                  <c:v>24</c:v>
                </c:pt>
                <c:pt idx="4">
                  <c:v>25</c:v>
                </c:pt>
              </c:strCache>
            </c:strRef>
          </c:cat>
          <c:val>
            <c:numRef>
              <c:f>'2'!$CC$19:$CC$23</c:f>
              <c:numCache>
                <c:formatCode>0.0</c:formatCode>
                <c:ptCount val="5"/>
                <c:pt idx="0">
                  <c:v>18.37</c:v>
                </c:pt>
                <c:pt idx="1">
                  <c:v>18.5436509226369</c:v>
                </c:pt>
                <c:pt idx="2">
                  <c:v>20.404063690707744</c:v>
                </c:pt>
                <c:pt idx="3">
                  <c:v>19.79</c:v>
                </c:pt>
                <c:pt idx="4">
                  <c:v>20.867289924176699</c:v>
                </c:pt>
              </c:numCache>
            </c:numRef>
          </c:val>
          <c:smooth val="0"/>
          <c:extLst>
            <c:ext xmlns:c16="http://schemas.microsoft.com/office/drawing/2014/chart" uri="{C3380CC4-5D6E-409C-BE32-E72D297353CC}">
              <c16:uniqueId val="{00000000-EF0E-4497-A870-92CB576A78D4}"/>
            </c:ext>
          </c:extLst>
        </c:ser>
        <c:ser>
          <c:idx val="4"/>
          <c:order val="1"/>
          <c:tx>
            <c:strRef>
              <c:f>'2'!$CD$2</c:f>
              <c:strCache>
                <c:ptCount val="1"/>
                <c:pt idx="0">
                  <c:v>Količnik CET1 – SI</c:v>
                </c:pt>
              </c:strCache>
            </c:strRef>
          </c:tx>
          <c:spPr>
            <a:ln w="15875" cap="rnd" cmpd="sng" algn="ctr">
              <a:solidFill>
                <a:schemeClr val="accent3"/>
              </a:solidFill>
              <a:prstDash val="sysDash"/>
              <a:round/>
              <a:headEnd type="none" w="med" len="med"/>
              <a:tailEnd type="none" w="med" len="med"/>
            </a:ln>
          </c:spPr>
          <c:marker>
            <c:symbol val="none"/>
          </c:marker>
          <c:cat>
            <c:strRef>
              <c:f>'2'!$CA$19:$CA$23</c:f>
              <c:strCache>
                <c:ptCount val="5"/>
                <c:pt idx="0">
                  <c:v>21</c:v>
                </c:pt>
                <c:pt idx="1">
                  <c:v>22</c:v>
                </c:pt>
                <c:pt idx="2">
                  <c:v>23
</c:v>
                </c:pt>
                <c:pt idx="3">
                  <c:v>24</c:v>
                </c:pt>
                <c:pt idx="4">
                  <c:v>25</c:v>
                </c:pt>
              </c:strCache>
            </c:strRef>
          </c:cat>
          <c:val>
            <c:numRef>
              <c:f>'2'!$CD$19:$CD$23</c:f>
              <c:numCache>
                <c:formatCode>0.0</c:formatCode>
                <c:ptCount val="5"/>
                <c:pt idx="0">
                  <c:v>16.920000000000002</c:v>
                </c:pt>
                <c:pt idx="1">
                  <c:v>15.910107450663505</c:v>
                </c:pt>
                <c:pt idx="2">
                  <c:v>17.764128424676155</c:v>
                </c:pt>
                <c:pt idx="3">
                  <c:v>17.57</c:v>
                </c:pt>
                <c:pt idx="4">
                  <c:v>17.960594361096899</c:v>
                </c:pt>
              </c:numCache>
            </c:numRef>
          </c:val>
          <c:smooth val="0"/>
          <c:extLst>
            <c:ext xmlns:c16="http://schemas.microsoft.com/office/drawing/2014/chart" uri="{C3380CC4-5D6E-409C-BE32-E72D297353CC}">
              <c16:uniqueId val="{00000001-EF0E-4497-A870-92CB576A78D4}"/>
            </c:ext>
          </c:extLst>
        </c:ser>
        <c:ser>
          <c:idx val="1"/>
          <c:order val="2"/>
          <c:tx>
            <c:strRef>
              <c:f>'2'!$CB$2</c:f>
              <c:strCache>
                <c:ptCount val="1"/>
                <c:pt idx="0">
                  <c:v>Skupna KU – EO</c:v>
                </c:pt>
              </c:strCache>
            </c:strRef>
          </c:tx>
          <c:spPr>
            <a:ln w="15875" cap="rnd" cmpd="sng" algn="ctr">
              <a:solidFill>
                <a:schemeClr val="tx2"/>
              </a:solidFill>
              <a:prstDash val="solid"/>
              <a:round/>
              <a:headEnd type="none" w="med" len="med"/>
              <a:tailEnd type="none" w="med" len="med"/>
            </a:ln>
          </c:spPr>
          <c:marker>
            <c:symbol val="none"/>
          </c:marker>
          <c:cat>
            <c:strRef>
              <c:f>'2'!$CA$19:$CA$23</c:f>
              <c:strCache>
                <c:ptCount val="5"/>
                <c:pt idx="0">
                  <c:v>21</c:v>
                </c:pt>
                <c:pt idx="1">
                  <c:v>22</c:v>
                </c:pt>
                <c:pt idx="2">
                  <c:v>23
</c:v>
                </c:pt>
                <c:pt idx="3">
                  <c:v>24</c:v>
                </c:pt>
                <c:pt idx="4">
                  <c:v>25</c:v>
                </c:pt>
              </c:strCache>
            </c:strRef>
          </c:cat>
          <c:val>
            <c:numRef>
              <c:f>'2'!$CB$19:$CB$23</c:f>
              <c:numCache>
                <c:formatCode>0.0</c:formatCode>
                <c:ptCount val="5"/>
                <c:pt idx="0">
                  <c:v>19.304099999999998</c:v>
                </c:pt>
                <c:pt idx="1">
                  <c:v>19.0701</c:v>
                </c:pt>
                <c:pt idx="2">
                  <c:v>19.594295088306001</c:v>
                </c:pt>
                <c:pt idx="3">
                  <c:v>20.084800000000001</c:v>
                </c:pt>
              </c:numCache>
            </c:numRef>
          </c:val>
          <c:smooth val="0"/>
          <c:extLst>
            <c:ext xmlns:c16="http://schemas.microsoft.com/office/drawing/2014/chart" uri="{C3380CC4-5D6E-409C-BE32-E72D297353CC}">
              <c16:uniqueId val="{00000002-EF0E-4497-A870-92CB576A78D4}"/>
            </c:ext>
          </c:extLst>
        </c:ser>
        <c:ser>
          <c:idx val="5"/>
          <c:order val="3"/>
          <c:tx>
            <c:strRef>
              <c:f>'2'!$CE$2</c:f>
              <c:strCache>
                <c:ptCount val="1"/>
                <c:pt idx="0">
                  <c:v>Količnik CET1 – EO</c:v>
                </c:pt>
              </c:strCache>
            </c:strRef>
          </c:tx>
          <c:spPr>
            <a:ln w="15875" cap="rnd" cmpd="sng" algn="ctr">
              <a:solidFill>
                <a:schemeClr val="bg2"/>
              </a:solidFill>
              <a:prstDash val="sysDash"/>
              <a:round/>
              <a:headEnd type="none" w="med" len="med"/>
              <a:tailEnd type="none" w="med" len="med"/>
            </a:ln>
          </c:spPr>
          <c:marker>
            <c:symbol val="none"/>
          </c:marker>
          <c:cat>
            <c:strRef>
              <c:f>'2'!$CA$19:$CA$23</c:f>
              <c:strCache>
                <c:ptCount val="5"/>
                <c:pt idx="0">
                  <c:v>21</c:v>
                </c:pt>
                <c:pt idx="1">
                  <c:v>22</c:v>
                </c:pt>
                <c:pt idx="2">
                  <c:v>23
</c:v>
                </c:pt>
                <c:pt idx="3">
                  <c:v>24</c:v>
                </c:pt>
                <c:pt idx="4">
                  <c:v>25</c:v>
                </c:pt>
              </c:strCache>
            </c:strRef>
          </c:cat>
          <c:val>
            <c:numRef>
              <c:f>'2'!$CE$19:$CE$23</c:f>
              <c:numCache>
                <c:formatCode>0.0</c:formatCode>
                <c:ptCount val="5"/>
                <c:pt idx="0">
                  <c:v>15.863</c:v>
                </c:pt>
                <c:pt idx="1">
                  <c:v>15.664899999999999</c:v>
                </c:pt>
                <c:pt idx="2">
                  <c:v>16.248064359498901</c:v>
                </c:pt>
                <c:pt idx="3">
                  <c:v>16.59</c:v>
                </c:pt>
              </c:numCache>
            </c:numRef>
          </c:val>
          <c:smooth val="0"/>
          <c:extLst>
            <c:ext xmlns:c16="http://schemas.microsoft.com/office/drawing/2014/chart" uri="{C3380CC4-5D6E-409C-BE32-E72D297353CC}">
              <c16:uniqueId val="{00000003-EF0E-4497-A870-92CB576A78D4}"/>
            </c:ext>
          </c:extLst>
        </c:ser>
        <c:dLbls>
          <c:showLegendKey val="0"/>
          <c:showVal val="0"/>
          <c:showCatName val="0"/>
          <c:showSerName val="0"/>
          <c:showPercent val="0"/>
          <c:showBubbleSize val="0"/>
        </c:dLbls>
        <c:smooth val="0"/>
        <c:axId val="105009152"/>
        <c:axId val="105010688"/>
      </c:lineChart>
      <c:catAx>
        <c:axId val="10500915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prstClr val="black"/>
                  </a:solidFill>
                  <a:prstDash val="solid"/>
                  <a:round/>
                </a14:hiddenLine>
              </a:ext>
            </a:extLst>
          </c:spPr>
        </c:majorGridlines>
        <c:numFmt formatCode="yyyy" sourceLinked="0"/>
        <c:majorTickMark val="out"/>
        <c:minorTickMark val="none"/>
        <c:tickLblPos val="low"/>
        <c:spPr>
          <a:ln w="6350">
            <a:solidFill>
              <a:srgbClr val="868685"/>
            </a:solidFill>
            <a:prstDash val="solid"/>
          </a:ln>
        </c:spPr>
        <c:txPr>
          <a:bodyPr rot="0" vert="horz"/>
          <a:lstStyle/>
          <a:p>
            <a:pPr>
              <a:defRPr/>
            </a:pPr>
            <a:endParaRPr lang="sl-SI"/>
          </a:p>
        </c:txPr>
        <c:crossAx val="105010688"/>
        <c:crossesAt val="0"/>
        <c:auto val="1"/>
        <c:lblAlgn val="ctr"/>
        <c:lblOffset val="100"/>
        <c:tickLblSkip val="1"/>
        <c:tickMarkSkip val="1"/>
        <c:noMultiLvlLbl val="0"/>
      </c:catAx>
      <c:valAx>
        <c:axId val="105010688"/>
        <c:scaling>
          <c:orientation val="minMax"/>
          <c:max val="21"/>
          <c:min val="15"/>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25400">
            <a:noFill/>
            <a:prstDash val="solid"/>
          </a:ln>
        </c:spPr>
        <c:txPr>
          <a:bodyPr rot="0" vert="horz"/>
          <a:lstStyle/>
          <a:p>
            <a:pPr>
              <a:defRPr/>
            </a:pPr>
            <a:endParaRPr lang="sl-SI"/>
          </a:p>
        </c:txPr>
        <c:crossAx val="105009152"/>
        <c:crosses val="autoZero"/>
        <c:crossBetween val="between"/>
        <c:majorUnit val="1"/>
      </c:valAx>
      <c:spPr>
        <a:noFill/>
        <a:ln w="25400">
          <a:noFill/>
          <a:prstDash val="solid"/>
        </a:ln>
      </c:spPr>
    </c:plotArea>
    <c:legend>
      <c:legendPos val="r"/>
      <c:layout>
        <c:manualLayout>
          <c:xMode val="edge"/>
          <c:yMode val="edge"/>
          <c:x val="0.11569043690786837"/>
          <c:y val="0.75824843385509288"/>
          <c:w val="0.65780311739224917"/>
          <c:h val="0.21931103767244656"/>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4097668292235066"/>
        </c:manualLayout>
      </c:layout>
      <c:lineChart>
        <c:grouping val="standard"/>
        <c:varyColors val="0"/>
        <c:ser>
          <c:idx val="3"/>
          <c:order val="0"/>
          <c:tx>
            <c:strRef>
              <c:f>'2'!$CM$2</c:f>
              <c:strCache>
                <c:ptCount val="1"/>
                <c:pt idx="0">
                  <c:v>Slovenija – dolgoročne</c:v>
                </c:pt>
              </c:strCache>
            </c:strRef>
          </c:tx>
          <c:spPr>
            <a:ln w="15875" cap="rnd">
              <a:solidFill>
                <a:schemeClr val="accent1"/>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'2'!$CM$54:$CM$125</c:f>
              <c:numCache>
                <c:formatCode>0.00</c:formatCode>
                <c:ptCount val="72"/>
                <c:pt idx="0">
                  <c:v>0.26666666666666666</c:v>
                </c:pt>
                <c:pt idx="1">
                  <c:v>0.25333333333333335</c:v>
                </c:pt>
                <c:pt idx="2">
                  <c:v>0.24833333333333332</c:v>
                </c:pt>
                <c:pt idx="3">
                  <c:v>0.245</c:v>
                </c:pt>
                <c:pt idx="4">
                  <c:v>0.22666666666666666</c:v>
                </c:pt>
                <c:pt idx="5">
                  <c:v>0.20833333333333334</c:v>
                </c:pt>
                <c:pt idx="6">
                  <c:v>0.19999999999999998</c:v>
                </c:pt>
                <c:pt idx="7">
                  <c:v>0.19166666666666665</c:v>
                </c:pt>
                <c:pt idx="8">
                  <c:v>0.17666666666666667</c:v>
                </c:pt>
                <c:pt idx="9">
                  <c:v>0.17</c:v>
                </c:pt>
                <c:pt idx="10">
                  <c:v>0.17166666666666666</c:v>
                </c:pt>
                <c:pt idx="11">
                  <c:v>0.17833333333333334</c:v>
                </c:pt>
                <c:pt idx="12">
                  <c:v>0.17999999999999997</c:v>
                </c:pt>
                <c:pt idx="13">
                  <c:v>0.18333333333333332</c:v>
                </c:pt>
                <c:pt idx="14">
                  <c:v>0.18500000000000003</c:v>
                </c:pt>
                <c:pt idx="15">
                  <c:v>0.17333333333333334</c:v>
                </c:pt>
                <c:pt idx="16">
                  <c:v>0.17333333333333334</c:v>
                </c:pt>
                <c:pt idx="17">
                  <c:v>0.16833333333333333</c:v>
                </c:pt>
                <c:pt idx="18">
                  <c:v>0.26500000000000001</c:v>
                </c:pt>
                <c:pt idx="19">
                  <c:v>0.27499999999999997</c:v>
                </c:pt>
                <c:pt idx="20">
                  <c:v>0.38666666666666671</c:v>
                </c:pt>
                <c:pt idx="21">
                  <c:v>0.58166666666666667</c:v>
                </c:pt>
                <c:pt idx="22">
                  <c:v>0.77999999999999992</c:v>
                </c:pt>
                <c:pt idx="23">
                  <c:v>0.99333333333333329</c:v>
                </c:pt>
                <c:pt idx="24">
                  <c:v>1.1166666666666667</c:v>
                </c:pt>
                <c:pt idx="25">
                  <c:v>1.3433333333333335</c:v>
                </c:pt>
                <c:pt idx="26">
                  <c:v>1.5316666666666665</c:v>
                </c:pt>
                <c:pt idx="27">
                  <c:v>1.6233333333333331</c:v>
                </c:pt>
                <c:pt idx="28">
                  <c:v>1.72</c:v>
                </c:pt>
                <c:pt idx="29">
                  <c:v>1.8483333333333334</c:v>
                </c:pt>
                <c:pt idx="30">
                  <c:v>1.9733333333333334</c:v>
                </c:pt>
                <c:pt idx="31">
                  <c:v>2.0950000000000002</c:v>
                </c:pt>
                <c:pt idx="32">
                  <c:v>2.2050000000000001</c:v>
                </c:pt>
                <c:pt idx="33">
                  <c:v>2.3266666666666667</c:v>
                </c:pt>
                <c:pt idx="34">
                  <c:v>2.4300000000000002</c:v>
                </c:pt>
                <c:pt idx="35">
                  <c:v>2.4750000000000001</c:v>
                </c:pt>
                <c:pt idx="36">
                  <c:v>2.5249999999999999</c:v>
                </c:pt>
                <c:pt idx="37">
                  <c:v>2.561666666666667</c:v>
                </c:pt>
                <c:pt idx="38">
                  <c:v>2.5449999999999999</c:v>
                </c:pt>
                <c:pt idx="39">
                  <c:v>2.5249999999999999</c:v>
                </c:pt>
                <c:pt idx="40">
                  <c:v>2.5033333333333334</c:v>
                </c:pt>
                <c:pt idx="41">
                  <c:v>2.4916666666666667</c:v>
                </c:pt>
                <c:pt idx="42">
                  <c:v>2.4566666666666666</c:v>
                </c:pt>
                <c:pt idx="43">
                  <c:v>2.4183333333333334</c:v>
                </c:pt>
                <c:pt idx="44">
                  <c:v>2.3883333333333332</c:v>
                </c:pt>
                <c:pt idx="45">
                  <c:v>2.3450000000000002</c:v>
                </c:pt>
                <c:pt idx="46">
                  <c:v>2.3083333333333336</c:v>
                </c:pt>
                <c:pt idx="47">
                  <c:v>2.2533333333333334</c:v>
                </c:pt>
                <c:pt idx="48">
                  <c:v>2.1933333333333334</c:v>
                </c:pt>
                <c:pt idx="49">
                  <c:v>2.1316666666666664</c:v>
                </c:pt>
                <c:pt idx="50">
                  <c:v>2.0516666666666667</c:v>
                </c:pt>
                <c:pt idx="51">
                  <c:v>1.9749999999999999</c:v>
                </c:pt>
                <c:pt idx="52">
                  <c:v>1.8866666666666665</c:v>
                </c:pt>
                <c:pt idx="53">
                  <c:v>1.7999999999999998</c:v>
                </c:pt>
                <c:pt idx="54">
                  <c:v>1.7300000000000002</c:v>
                </c:pt>
                <c:pt idx="55">
                  <c:v>1.6666666666666667</c:v>
                </c:pt>
                <c:pt idx="56">
                  <c:v>1.61</c:v>
                </c:pt>
                <c:pt idx="57">
                  <c:v>1.5733333333333335</c:v>
                </c:pt>
                <c:pt idx="58">
                  <c:v>1.5416666666666667</c:v>
                </c:pt>
                <c:pt idx="59">
                  <c:v>1.5449999999999999</c:v>
                </c:pt>
                <c:pt idx="60">
                  <c:v>1.5499999999999998</c:v>
                </c:pt>
                <c:pt idx="61">
                  <c:v>1.5449999999999999</c:v>
                </c:pt>
                <c:pt idx="62">
                  <c:v>1.5600000000000003</c:v>
                </c:pt>
              </c:numCache>
            </c:numRef>
          </c:val>
          <c:smooth val="0"/>
          <c:extLst>
            <c:ext xmlns:c16="http://schemas.microsoft.com/office/drawing/2014/chart" uri="{C3380CC4-5D6E-409C-BE32-E72D297353CC}">
              <c16:uniqueId val="{00000000-311E-45AA-874D-32DE21BE69DD}"/>
            </c:ext>
          </c:extLst>
        </c:ser>
        <c:ser>
          <c:idx val="7"/>
          <c:order val="1"/>
          <c:tx>
            <c:strRef>
              <c:f>'2'!$CP$2</c:f>
              <c:strCache>
                <c:ptCount val="1"/>
                <c:pt idx="0">
                  <c:v>Evrsko območje – dolgoročne</c:v>
                </c:pt>
              </c:strCache>
            </c:strRef>
          </c:tx>
          <c:spPr>
            <a:ln w="15875" cap="rnd">
              <a:solidFill>
                <a:srgbClr val="AE924D"/>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'2'!$CP$54:$CP$125</c:f>
              <c:numCache>
                <c:formatCode>0.00</c:formatCode>
                <c:ptCount val="72"/>
                <c:pt idx="0">
                  <c:v>0.48166666666666674</c:v>
                </c:pt>
                <c:pt idx="1">
                  <c:v>0.49833333333333329</c:v>
                </c:pt>
                <c:pt idx="2">
                  <c:v>0.51000000000000012</c:v>
                </c:pt>
                <c:pt idx="3">
                  <c:v>0.51833333333333342</c:v>
                </c:pt>
                <c:pt idx="4">
                  <c:v>0.52166666666666661</c:v>
                </c:pt>
                <c:pt idx="5">
                  <c:v>0.52166666666666661</c:v>
                </c:pt>
                <c:pt idx="6">
                  <c:v>0.51333333333333331</c:v>
                </c:pt>
                <c:pt idx="7">
                  <c:v>0.5033333333333333</c:v>
                </c:pt>
                <c:pt idx="8">
                  <c:v>0.49833333333333335</c:v>
                </c:pt>
                <c:pt idx="9">
                  <c:v>0.49666666666666665</c:v>
                </c:pt>
                <c:pt idx="10">
                  <c:v>0.4916666666666667</c:v>
                </c:pt>
                <c:pt idx="11">
                  <c:v>0.48666666666666664</c:v>
                </c:pt>
                <c:pt idx="12">
                  <c:v>0.47833333333333333</c:v>
                </c:pt>
                <c:pt idx="13">
                  <c:v>0.46833333333333332</c:v>
                </c:pt>
                <c:pt idx="14">
                  <c:v>0.46166666666666667</c:v>
                </c:pt>
                <c:pt idx="15">
                  <c:v>0.45999999999999996</c:v>
                </c:pt>
                <c:pt idx="16">
                  <c:v>0.47333333333333333</c:v>
                </c:pt>
                <c:pt idx="17">
                  <c:v>0.50166666666666671</c:v>
                </c:pt>
                <c:pt idx="18">
                  <c:v>0.56333333333333335</c:v>
                </c:pt>
                <c:pt idx="19">
                  <c:v>0.64666666666666672</c:v>
                </c:pt>
                <c:pt idx="20">
                  <c:v>0.77</c:v>
                </c:pt>
                <c:pt idx="21">
                  <c:v>0.95000000000000007</c:v>
                </c:pt>
                <c:pt idx="22">
                  <c:v>1.1516666666666666</c:v>
                </c:pt>
                <c:pt idx="23">
                  <c:v>1.3566666666666667</c:v>
                </c:pt>
                <c:pt idx="24">
                  <c:v>1.5566666666666666</c:v>
                </c:pt>
                <c:pt idx="25">
                  <c:v>1.7583333333333335</c:v>
                </c:pt>
                <c:pt idx="26">
                  <c:v>1.92</c:v>
                </c:pt>
                <c:pt idx="27">
                  <c:v>2.0433333333333334</c:v>
                </c:pt>
                <c:pt idx="28">
                  <c:v>2.1483333333333334</c:v>
                </c:pt>
                <c:pt idx="29">
                  <c:v>2.2683333333333335</c:v>
                </c:pt>
                <c:pt idx="30">
                  <c:v>2.4016666666666668</c:v>
                </c:pt>
                <c:pt idx="31">
                  <c:v>2.5450000000000004</c:v>
                </c:pt>
                <c:pt idx="32">
                  <c:v>2.686666666666667</c:v>
                </c:pt>
                <c:pt idx="33">
                  <c:v>2.8383333333333329</c:v>
                </c:pt>
                <c:pt idx="34">
                  <c:v>2.9883333333333333</c:v>
                </c:pt>
                <c:pt idx="35">
                  <c:v>3.1066666666666669</c:v>
                </c:pt>
                <c:pt idx="36">
                  <c:v>3.1616666666666666</c:v>
                </c:pt>
                <c:pt idx="37">
                  <c:v>3.1633333333333336</c:v>
                </c:pt>
                <c:pt idx="38">
                  <c:v>3.151666666666666</c:v>
                </c:pt>
                <c:pt idx="39">
                  <c:v>3.1033333333333331</c:v>
                </c:pt>
                <c:pt idx="40">
                  <c:v>3.0366666666666666</c:v>
                </c:pt>
                <c:pt idx="41">
                  <c:v>2.973333333333334</c:v>
                </c:pt>
                <c:pt idx="42">
                  <c:v>2.9233333333333333</c:v>
                </c:pt>
                <c:pt idx="43">
                  <c:v>2.8916666666666671</c:v>
                </c:pt>
                <c:pt idx="44">
                  <c:v>2.9183333333333334</c:v>
                </c:pt>
                <c:pt idx="45">
                  <c:v>2.8683333333333336</c:v>
                </c:pt>
                <c:pt idx="46">
                  <c:v>2.81</c:v>
                </c:pt>
                <c:pt idx="47">
                  <c:v>2.7349999999999994</c:v>
                </c:pt>
                <c:pt idx="48">
                  <c:v>2.66</c:v>
                </c:pt>
                <c:pt idx="49">
                  <c:v>2.5766666666666671</c:v>
                </c:pt>
                <c:pt idx="50">
                  <c:v>2.4316666666666666</c:v>
                </c:pt>
                <c:pt idx="51">
                  <c:v>2.3649999999999998</c:v>
                </c:pt>
                <c:pt idx="52">
                  <c:v>2.3000000000000003</c:v>
                </c:pt>
                <c:pt idx="53">
                  <c:v>2.2466666666666666</c:v>
                </c:pt>
                <c:pt idx="54">
                  <c:v>2.2100000000000004</c:v>
                </c:pt>
                <c:pt idx="55">
                  <c:v>2.1650000000000005</c:v>
                </c:pt>
                <c:pt idx="56">
                  <c:v>2.1333333333333333</c:v>
                </c:pt>
                <c:pt idx="57">
                  <c:v>2.0700000000000003</c:v>
                </c:pt>
                <c:pt idx="58">
                  <c:v>2.0699999999999998</c:v>
                </c:pt>
                <c:pt idx="59">
                  <c:v>2.1133333333333333</c:v>
                </c:pt>
                <c:pt idx="60">
                  <c:v>2.083333333333333</c:v>
                </c:pt>
                <c:pt idx="61">
                  <c:v>2.09</c:v>
                </c:pt>
                <c:pt idx="62">
                  <c:v>2.1066666666666669</c:v>
                </c:pt>
              </c:numCache>
            </c:numRef>
          </c:val>
          <c:smooth val="0"/>
          <c:extLst>
            <c:ext xmlns:c16="http://schemas.microsoft.com/office/drawing/2014/chart" uri="{C3380CC4-5D6E-409C-BE32-E72D297353CC}">
              <c16:uniqueId val="{00000001-311E-45AA-874D-32DE21BE69DD}"/>
            </c:ext>
          </c:extLst>
        </c:ser>
        <c:ser>
          <c:idx val="2"/>
          <c:order val="2"/>
          <c:tx>
            <c:strRef>
              <c:f>'2'!$CL$2</c:f>
              <c:strCache>
                <c:ptCount val="1"/>
                <c:pt idx="0">
                  <c:v>Slovenija – kratkoročne</c:v>
                </c:pt>
              </c:strCache>
            </c:strRef>
          </c:tx>
          <c:spPr>
            <a:ln w="15875" cap="rnd">
              <a:solidFill>
                <a:schemeClr val="accent1">
                  <a:lumMod val="60000"/>
                  <a:lumOff val="40000"/>
                </a:schemeClr>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'2'!$CL$54:$CL$125</c:f>
              <c:numCache>
                <c:formatCode>0.00</c:formatCode>
                <c:ptCount val="72"/>
                <c:pt idx="0">
                  <c:v>0.14166666666666669</c:v>
                </c:pt>
                <c:pt idx="1">
                  <c:v>0.13666666666666669</c:v>
                </c:pt>
                <c:pt idx="2">
                  <c:v>0.13333333333333333</c:v>
                </c:pt>
                <c:pt idx="3">
                  <c:v>0.12833333333333333</c:v>
                </c:pt>
                <c:pt idx="4">
                  <c:v>0.12666666666666668</c:v>
                </c:pt>
                <c:pt idx="5">
                  <c:v>0.125</c:v>
                </c:pt>
                <c:pt idx="6">
                  <c:v>0.12666666666666668</c:v>
                </c:pt>
                <c:pt idx="7">
                  <c:v>0.12666666666666668</c:v>
                </c:pt>
                <c:pt idx="8">
                  <c:v>0.12833333333333333</c:v>
                </c:pt>
                <c:pt idx="9">
                  <c:v>0.12833333333333333</c:v>
                </c:pt>
                <c:pt idx="10">
                  <c:v>0.13</c:v>
                </c:pt>
                <c:pt idx="11">
                  <c:v>0.11833333333333335</c:v>
                </c:pt>
                <c:pt idx="12">
                  <c:v>0.10500000000000002</c:v>
                </c:pt>
                <c:pt idx="13">
                  <c:v>9.0000000000000011E-2</c:v>
                </c:pt>
                <c:pt idx="14">
                  <c:v>7.333333333333332E-2</c:v>
                </c:pt>
                <c:pt idx="15">
                  <c:v>5.8333333333333348E-2</c:v>
                </c:pt>
                <c:pt idx="16">
                  <c:v>0.04</c:v>
                </c:pt>
                <c:pt idx="17">
                  <c:v>3.6666666666666667E-2</c:v>
                </c:pt>
                <c:pt idx="18">
                  <c:v>3.4999999999999996E-2</c:v>
                </c:pt>
                <c:pt idx="19">
                  <c:v>3.3333333333333333E-2</c:v>
                </c:pt>
                <c:pt idx="20">
                  <c:v>5.000000000000001E-2</c:v>
                </c:pt>
                <c:pt idx="21">
                  <c:v>7.0000000000000007E-2</c:v>
                </c:pt>
                <c:pt idx="22">
                  <c:v>9.3333333333333338E-2</c:v>
                </c:pt>
                <c:pt idx="23">
                  <c:v>0.12</c:v>
                </c:pt>
                <c:pt idx="24">
                  <c:v>0.15666666666666665</c:v>
                </c:pt>
                <c:pt idx="25">
                  <c:v>0.21166666666666667</c:v>
                </c:pt>
                <c:pt idx="26">
                  <c:v>0.28666666666666668</c:v>
                </c:pt>
                <c:pt idx="27">
                  <c:v>0.33499999999999996</c:v>
                </c:pt>
                <c:pt idx="28">
                  <c:v>0.3833333333333333</c:v>
                </c:pt>
                <c:pt idx="29">
                  <c:v>0.47166666666666668</c:v>
                </c:pt>
                <c:pt idx="30">
                  <c:v>0.57666666666666666</c:v>
                </c:pt>
                <c:pt idx="31">
                  <c:v>0.69</c:v>
                </c:pt>
                <c:pt idx="32">
                  <c:v>0.80833333333333324</c:v>
                </c:pt>
                <c:pt idx="33">
                  <c:v>0.97833333333333339</c:v>
                </c:pt>
                <c:pt idx="34">
                  <c:v>1.1183333333333334</c:v>
                </c:pt>
                <c:pt idx="35">
                  <c:v>1.2216666666666667</c:v>
                </c:pt>
                <c:pt idx="36">
                  <c:v>1.3116666666666665</c:v>
                </c:pt>
                <c:pt idx="37">
                  <c:v>1.3633333333333333</c:v>
                </c:pt>
                <c:pt idx="38">
                  <c:v>1.3766666666666669</c:v>
                </c:pt>
                <c:pt idx="39">
                  <c:v>1.3566666666666667</c:v>
                </c:pt>
                <c:pt idx="40">
                  <c:v>1.365</c:v>
                </c:pt>
                <c:pt idx="41">
                  <c:v>1.3933333333333335</c:v>
                </c:pt>
                <c:pt idx="42">
                  <c:v>1.4033333333333333</c:v>
                </c:pt>
                <c:pt idx="43">
                  <c:v>1.4366666666666668</c:v>
                </c:pt>
                <c:pt idx="44">
                  <c:v>1.4783333333333335</c:v>
                </c:pt>
                <c:pt idx="45">
                  <c:v>1.5200000000000002</c:v>
                </c:pt>
                <c:pt idx="46">
                  <c:v>1.5350000000000001</c:v>
                </c:pt>
                <c:pt idx="47">
                  <c:v>1.5183333333333333</c:v>
                </c:pt>
                <c:pt idx="48">
                  <c:v>1.4966666666666668</c:v>
                </c:pt>
                <c:pt idx="49">
                  <c:v>1.4366666666666665</c:v>
                </c:pt>
                <c:pt idx="50">
                  <c:v>1.3766666666666669</c:v>
                </c:pt>
                <c:pt idx="51">
                  <c:v>1.3116666666666668</c:v>
                </c:pt>
                <c:pt idx="52">
                  <c:v>1.2649999999999999</c:v>
                </c:pt>
                <c:pt idx="53">
                  <c:v>1.18</c:v>
                </c:pt>
                <c:pt idx="54">
                  <c:v>1.1000000000000001</c:v>
                </c:pt>
                <c:pt idx="55">
                  <c:v>1.04</c:v>
                </c:pt>
                <c:pt idx="56">
                  <c:v>0.95833333333333337</c:v>
                </c:pt>
                <c:pt idx="57">
                  <c:v>0.88166666666666671</c:v>
                </c:pt>
                <c:pt idx="58">
                  <c:v>0.81833333333333336</c:v>
                </c:pt>
                <c:pt idx="59">
                  <c:v>0.79</c:v>
                </c:pt>
                <c:pt idx="60">
                  <c:v>0.7683333333333332</c:v>
                </c:pt>
                <c:pt idx="61">
                  <c:v>0.75166666666666659</c:v>
                </c:pt>
                <c:pt idx="62">
                  <c:v>0.7466666666666667</c:v>
                </c:pt>
              </c:numCache>
            </c:numRef>
          </c:val>
          <c:smooth val="0"/>
          <c:extLst>
            <c:ext xmlns:c16="http://schemas.microsoft.com/office/drawing/2014/chart" uri="{C3380CC4-5D6E-409C-BE32-E72D297353CC}">
              <c16:uniqueId val="{00000002-311E-45AA-874D-32DE21BE69DD}"/>
            </c:ext>
          </c:extLst>
        </c:ser>
        <c:ser>
          <c:idx val="6"/>
          <c:order val="3"/>
          <c:tx>
            <c:strRef>
              <c:f>'2'!$CO$2</c:f>
              <c:strCache>
                <c:ptCount val="1"/>
                <c:pt idx="0">
                  <c:v>Evrsko območje – kratkoročne</c:v>
                </c:pt>
              </c:strCache>
            </c:strRef>
          </c:tx>
          <c:spPr>
            <a:ln w="15875" cap="rnd">
              <a:solidFill>
                <a:srgbClr val="DED3B7"/>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'2'!$CO$54:$CO$125</c:f>
              <c:numCache>
                <c:formatCode>0.00</c:formatCode>
                <c:ptCount val="72"/>
                <c:pt idx="0">
                  <c:v>0.18333333333333335</c:v>
                </c:pt>
                <c:pt idx="1">
                  <c:v>0.18833333333333335</c:v>
                </c:pt>
                <c:pt idx="2">
                  <c:v>0.18833333333333332</c:v>
                </c:pt>
                <c:pt idx="3">
                  <c:v>0.18666666666666665</c:v>
                </c:pt>
                <c:pt idx="4">
                  <c:v>0.18166666666666664</c:v>
                </c:pt>
                <c:pt idx="5">
                  <c:v>0.17833333333333334</c:v>
                </c:pt>
                <c:pt idx="6">
                  <c:v>0.17166666666666666</c:v>
                </c:pt>
                <c:pt idx="7">
                  <c:v>0.16333333333333336</c:v>
                </c:pt>
                <c:pt idx="8">
                  <c:v>0.15833333333333335</c:v>
                </c:pt>
                <c:pt idx="9">
                  <c:v>0.1566666666666667</c:v>
                </c:pt>
                <c:pt idx="10">
                  <c:v>0.16</c:v>
                </c:pt>
                <c:pt idx="11">
                  <c:v>0.16166666666666665</c:v>
                </c:pt>
                <c:pt idx="12">
                  <c:v>0.16500000000000001</c:v>
                </c:pt>
                <c:pt idx="13">
                  <c:v>0.16833333333333333</c:v>
                </c:pt>
                <c:pt idx="14">
                  <c:v>0.17333333333333334</c:v>
                </c:pt>
                <c:pt idx="15">
                  <c:v>0.17666666666666667</c:v>
                </c:pt>
                <c:pt idx="16">
                  <c:v>0.17833333333333332</c:v>
                </c:pt>
                <c:pt idx="17">
                  <c:v>0.19166666666666665</c:v>
                </c:pt>
                <c:pt idx="18">
                  <c:v>0.21166666666666667</c:v>
                </c:pt>
                <c:pt idx="19">
                  <c:v>0.24833333333333338</c:v>
                </c:pt>
                <c:pt idx="20">
                  <c:v>0.31833333333333336</c:v>
                </c:pt>
                <c:pt idx="21">
                  <c:v>0.43</c:v>
                </c:pt>
                <c:pt idx="22">
                  <c:v>0.59166666666666667</c:v>
                </c:pt>
                <c:pt idx="23">
                  <c:v>0.78500000000000003</c:v>
                </c:pt>
                <c:pt idx="24">
                  <c:v>0.99666666666666659</c:v>
                </c:pt>
                <c:pt idx="25">
                  <c:v>1.2483333333333333</c:v>
                </c:pt>
                <c:pt idx="26">
                  <c:v>1.5033333333333332</c:v>
                </c:pt>
                <c:pt idx="27">
                  <c:v>1.7449999999999999</c:v>
                </c:pt>
                <c:pt idx="28">
                  <c:v>1.9699999999999998</c:v>
                </c:pt>
                <c:pt idx="29">
                  <c:v>2.1966666666666668</c:v>
                </c:pt>
                <c:pt idx="30">
                  <c:v>2.4116666666666666</c:v>
                </c:pt>
                <c:pt idx="31">
                  <c:v>2.605</c:v>
                </c:pt>
                <c:pt idx="32">
                  <c:v>2.7666666666666671</c:v>
                </c:pt>
                <c:pt idx="33">
                  <c:v>2.9283333333333332</c:v>
                </c:pt>
                <c:pt idx="34">
                  <c:v>3.0649999999999999</c:v>
                </c:pt>
                <c:pt idx="35">
                  <c:v>3.1549999999999998</c:v>
                </c:pt>
                <c:pt idx="36">
                  <c:v>3.2133333333333334</c:v>
                </c:pt>
                <c:pt idx="37">
                  <c:v>3.2366666666666668</c:v>
                </c:pt>
                <c:pt idx="38">
                  <c:v>3.2516666666666669</c:v>
                </c:pt>
                <c:pt idx="39">
                  <c:v>3.226666666666667</c:v>
                </c:pt>
                <c:pt idx="40">
                  <c:v>3.1899999999999995</c:v>
                </c:pt>
                <c:pt idx="41">
                  <c:v>3.1483333333333334</c:v>
                </c:pt>
                <c:pt idx="42">
                  <c:v>3.1166666666666667</c:v>
                </c:pt>
                <c:pt idx="43">
                  <c:v>3.08</c:v>
                </c:pt>
                <c:pt idx="44">
                  <c:v>3.043333333333333</c:v>
                </c:pt>
                <c:pt idx="45">
                  <c:v>2.9766666666666666</c:v>
                </c:pt>
                <c:pt idx="46">
                  <c:v>2.893333333333334</c:v>
                </c:pt>
                <c:pt idx="47">
                  <c:v>2.7949999999999999</c:v>
                </c:pt>
                <c:pt idx="48">
                  <c:v>2.6799999999999997</c:v>
                </c:pt>
                <c:pt idx="49">
                  <c:v>2.5483333333333333</c:v>
                </c:pt>
                <c:pt idx="50">
                  <c:v>2.4016666666666664</c:v>
                </c:pt>
                <c:pt idx="51">
                  <c:v>2.2716666666666665</c:v>
                </c:pt>
                <c:pt idx="52">
                  <c:v>2.1433333333333331</c:v>
                </c:pt>
                <c:pt idx="53">
                  <c:v>2.0299999999999998</c:v>
                </c:pt>
                <c:pt idx="54">
                  <c:v>1.9283333333333335</c:v>
                </c:pt>
                <c:pt idx="55">
                  <c:v>1.8483333333333334</c:v>
                </c:pt>
                <c:pt idx="56">
                  <c:v>1.79</c:v>
                </c:pt>
                <c:pt idx="57">
                  <c:v>1.7583333333333331</c:v>
                </c:pt>
                <c:pt idx="58">
                  <c:v>1.7433333333333334</c:v>
                </c:pt>
                <c:pt idx="59">
                  <c:v>1.7433333333333332</c:v>
                </c:pt>
                <c:pt idx="60">
                  <c:v>1.7533333333333332</c:v>
                </c:pt>
                <c:pt idx="61">
                  <c:v>1.7649999999999997</c:v>
                </c:pt>
                <c:pt idx="62">
                  <c:v>1.7783333333333333</c:v>
                </c:pt>
              </c:numCache>
            </c:numRef>
          </c:val>
          <c:smooth val="0"/>
          <c:extLst>
            <c:ext xmlns:c16="http://schemas.microsoft.com/office/drawing/2014/chart" uri="{C3380CC4-5D6E-409C-BE32-E72D297353CC}">
              <c16:uniqueId val="{00000003-311E-45AA-874D-32DE21BE69DD}"/>
            </c:ext>
          </c:extLst>
        </c:ser>
        <c:ser>
          <c:idx val="0"/>
          <c:order val="4"/>
          <c:tx>
            <c:strRef>
              <c:f>'2'!$CK$2</c:f>
              <c:strCache>
                <c:ptCount val="1"/>
                <c:pt idx="0">
                  <c:v>Slovenija – na vpogled </c:v>
                </c:pt>
              </c:strCache>
            </c:strRef>
          </c:tx>
          <c:spPr>
            <a:ln w="15875" cap="rnd">
              <a:solidFill>
                <a:schemeClr val="accent1">
                  <a:lumMod val="60000"/>
                  <a:lumOff val="40000"/>
                </a:schemeClr>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'2'!$CK$54:$CK$125</c:f>
              <c:numCache>
                <c:formatCode>0.00</c:formatCode>
                <c:ptCount val="72"/>
                <c:pt idx="0">
                  <c:v>8.3333333333333332E-3</c:v>
                </c:pt>
                <c:pt idx="1">
                  <c:v>6.6666666666666671E-3</c:v>
                </c:pt>
                <c:pt idx="2">
                  <c:v>5.0000000000000001E-3</c:v>
                </c:pt>
                <c:pt idx="3">
                  <c:v>3.3333333333333335E-3</c:v>
                </c:pt>
                <c:pt idx="4">
                  <c:v>1.6666666666666668E-3</c:v>
                </c:pt>
                <c:pt idx="5">
                  <c:v>0</c:v>
                </c:pt>
                <c:pt idx="6">
                  <c:v>0</c:v>
                </c:pt>
                <c:pt idx="7">
                  <c:v>0</c:v>
                </c:pt>
                <c:pt idx="8">
                  <c:v>0</c:v>
                </c:pt>
                <c:pt idx="9">
                  <c:v>0</c:v>
                </c:pt>
                <c:pt idx="10">
                  <c:v>0</c:v>
                </c:pt>
                <c:pt idx="11">
                  <c:v>0</c:v>
                </c:pt>
                <c:pt idx="12">
                  <c:v>0</c:v>
                </c:pt>
                <c:pt idx="13">
                  <c:v>0</c:v>
                </c:pt>
                <c:pt idx="14">
                  <c:v>0</c:v>
                </c:pt>
                <c:pt idx="15">
                  <c:v>0</c:v>
                </c:pt>
                <c:pt idx="16">
                  <c:v>0</c:v>
                </c:pt>
                <c:pt idx="17">
                  <c:v>0</c:v>
                </c:pt>
                <c:pt idx="18">
                  <c:v>1.6666666666666668E-3</c:v>
                </c:pt>
                <c:pt idx="19">
                  <c:v>3.3333333333333335E-3</c:v>
                </c:pt>
                <c:pt idx="20">
                  <c:v>5.0000000000000001E-3</c:v>
                </c:pt>
                <c:pt idx="21">
                  <c:v>8.3333333333333332E-3</c:v>
                </c:pt>
                <c:pt idx="22">
                  <c:v>1.3333333333333334E-2</c:v>
                </c:pt>
                <c:pt idx="23">
                  <c:v>1.6666666666666666E-2</c:v>
                </c:pt>
                <c:pt idx="24">
                  <c:v>0.03</c:v>
                </c:pt>
                <c:pt idx="25">
                  <c:v>4.3333333333333335E-2</c:v>
                </c:pt>
                <c:pt idx="26">
                  <c:v>5.6666666666666664E-2</c:v>
                </c:pt>
                <c:pt idx="27">
                  <c:v>6.8333333333333343E-2</c:v>
                </c:pt>
                <c:pt idx="28">
                  <c:v>0.08</c:v>
                </c:pt>
                <c:pt idx="29">
                  <c:v>9.3333333333333324E-2</c:v>
                </c:pt>
                <c:pt idx="30">
                  <c:v>0.10166666666666667</c:v>
                </c:pt>
                <c:pt idx="31">
                  <c:v>0.11</c:v>
                </c:pt>
                <c:pt idx="32">
                  <c:v>0.11666666666666668</c:v>
                </c:pt>
                <c:pt idx="33">
                  <c:v>0.12333333333333335</c:v>
                </c:pt>
                <c:pt idx="34">
                  <c:v>0.13</c:v>
                </c:pt>
                <c:pt idx="35">
                  <c:v>0.13500000000000001</c:v>
                </c:pt>
                <c:pt idx="36">
                  <c:v>0.13333333333333333</c:v>
                </c:pt>
                <c:pt idx="37">
                  <c:v>0.13166666666666668</c:v>
                </c:pt>
                <c:pt idx="38">
                  <c:v>0.13333333333333333</c:v>
                </c:pt>
                <c:pt idx="39">
                  <c:v>0.13500000000000001</c:v>
                </c:pt>
                <c:pt idx="40">
                  <c:v>0.13500000000000001</c:v>
                </c:pt>
                <c:pt idx="41">
                  <c:v>0.13666666666666669</c:v>
                </c:pt>
                <c:pt idx="42">
                  <c:v>0.13666666666666669</c:v>
                </c:pt>
                <c:pt idx="43">
                  <c:v>0.13666666666666669</c:v>
                </c:pt>
                <c:pt idx="44">
                  <c:v>0.13500000000000001</c:v>
                </c:pt>
                <c:pt idx="45">
                  <c:v>0.13333333333333333</c:v>
                </c:pt>
                <c:pt idx="46">
                  <c:v>0.13166666666666668</c:v>
                </c:pt>
                <c:pt idx="47">
                  <c:v>0.13</c:v>
                </c:pt>
                <c:pt idx="48">
                  <c:v>0.12333333333333334</c:v>
                </c:pt>
                <c:pt idx="49">
                  <c:v>0.11666666666666665</c:v>
                </c:pt>
                <c:pt idx="50">
                  <c:v>0.10999999999999999</c:v>
                </c:pt>
                <c:pt idx="51">
                  <c:v>0.10333333333333332</c:v>
                </c:pt>
                <c:pt idx="52">
                  <c:v>9.6666666666666665E-2</c:v>
                </c:pt>
                <c:pt idx="53">
                  <c:v>8.9999999999999983E-2</c:v>
                </c:pt>
                <c:pt idx="54">
                  <c:v>8.666666666666667E-2</c:v>
                </c:pt>
                <c:pt idx="55">
                  <c:v>8.5000000000000006E-2</c:v>
                </c:pt>
                <c:pt idx="56">
                  <c:v>8.3333333333333329E-2</c:v>
                </c:pt>
                <c:pt idx="57">
                  <c:v>8.1666666666666679E-2</c:v>
                </c:pt>
                <c:pt idx="58">
                  <c:v>0.08</c:v>
                </c:pt>
                <c:pt idx="59">
                  <c:v>7.8333333333333352E-2</c:v>
                </c:pt>
                <c:pt idx="60">
                  <c:v>0.08</c:v>
                </c:pt>
                <c:pt idx="61">
                  <c:v>0.08</c:v>
                </c:pt>
                <c:pt idx="62">
                  <c:v>0.08</c:v>
                </c:pt>
              </c:numCache>
            </c:numRef>
          </c:val>
          <c:smooth val="0"/>
          <c:extLst>
            <c:ext xmlns:c16="http://schemas.microsoft.com/office/drawing/2014/chart" uri="{C3380CC4-5D6E-409C-BE32-E72D297353CC}">
              <c16:uniqueId val="{00000004-311E-45AA-874D-32DE21BE69DD}"/>
            </c:ext>
          </c:extLst>
        </c:ser>
        <c:ser>
          <c:idx val="1"/>
          <c:order val="5"/>
          <c:tx>
            <c:strRef>
              <c:f>'2'!$CN$2</c:f>
              <c:strCache>
                <c:ptCount val="1"/>
                <c:pt idx="0">
                  <c:v>Evrsko območje – na vpogled </c:v>
                </c:pt>
              </c:strCache>
            </c:strRef>
          </c:tx>
          <c:spPr>
            <a:ln w="15875" cap="rnd">
              <a:solidFill>
                <a:srgbClr val="C6B382"/>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46234</c:v>
                </c:pt>
              </c:numCache>
            </c:numRef>
          </c:cat>
          <c:val>
            <c:numRef>
              <c:f>'2'!$CN$54:$CN$125</c:f>
              <c:numCache>
                <c:formatCode>0.00</c:formatCode>
                <c:ptCount val="72"/>
                <c:pt idx="0">
                  <c:v>1.6666666666666666E-2</c:v>
                </c:pt>
                <c:pt idx="1">
                  <c:v>1.4999999999999998E-2</c:v>
                </c:pt>
                <c:pt idx="2">
                  <c:v>1.3333333333333334E-2</c:v>
                </c:pt>
                <c:pt idx="3">
                  <c:v>1.1666666666666667E-2</c:v>
                </c:pt>
                <c:pt idx="4">
                  <c:v>0.01</c:v>
                </c:pt>
                <c:pt idx="5">
                  <c:v>0.01</c:v>
                </c:pt>
                <c:pt idx="6">
                  <c:v>0.01</c:v>
                </c:pt>
                <c:pt idx="7">
                  <c:v>0.01</c:v>
                </c:pt>
                <c:pt idx="8">
                  <c:v>0.01</c:v>
                </c:pt>
                <c:pt idx="9">
                  <c:v>0.01</c:v>
                </c:pt>
                <c:pt idx="10">
                  <c:v>0.01</c:v>
                </c:pt>
                <c:pt idx="11">
                  <c:v>0.01</c:v>
                </c:pt>
                <c:pt idx="12">
                  <c:v>0.01</c:v>
                </c:pt>
                <c:pt idx="13">
                  <c:v>0.01</c:v>
                </c:pt>
                <c:pt idx="14">
                  <c:v>0.01</c:v>
                </c:pt>
                <c:pt idx="15">
                  <c:v>0.01</c:v>
                </c:pt>
                <c:pt idx="16">
                  <c:v>8.3333333333333332E-3</c:v>
                </c:pt>
                <c:pt idx="17">
                  <c:v>6.6666666666666671E-3</c:v>
                </c:pt>
                <c:pt idx="18">
                  <c:v>6.6666666666666671E-3</c:v>
                </c:pt>
                <c:pt idx="19">
                  <c:v>6.6666666666666671E-3</c:v>
                </c:pt>
                <c:pt idx="20">
                  <c:v>8.3333333333333332E-3</c:v>
                </c:pt>
                <c:pt idx="21">
                  <c:v>1.1666666666666667E-2</c:v>
                </c:pt>
                <c:pt idx="22">
                  <c:v>1.8333333333333337E-2</c:v>
                </c:pt>
                <c:pt idx="23">
                  <c:v>3.0000000000000002E-2</c:v>
                </c:pt>
                <c:pt idx="24">
                  <c:v>4.3333333333333335E-2</c:v>
                </c:pt>
                <c:pt idx="25">
                  <c:v>0.06</c:v>
                </c:pt>
                <c:pt idx="26">
                  <c:v>0.08</c:v>
                </c:pt>
                <c:pt idx="27">
                  <c:v>0.10333333333333333</c:v>
                </c:pt>
                <c:pt idx="28">
                  <c:v>0.13166666666666668</c:v>
                </c:pt>
                <c:pt idx="29">
                  <c:v>0.15833333333333333</c:v>
                </c:pt>
                <c:pt idx="30">
                  <c:v>0.18833333333333332</c:v>
                </c:pt>
                <c:pt idx="31">
                  <c:v>0.22166666666666668</c:v>
                </c:pt>
                <c:pt idx="32">
                  <c:v>0.25333333333333335</c:v>
                </c:pt>
                <c:pt idx="33">
                  <c:v>0.28333333333333338</c:v>
                </c:pt>
                <c:pt idx="34">
                  <c:v>0.30833333333333335</c:v>
                </c:pt>
                <c:pt idx="35">
                  <c:v>0.33166666666666672</c:v>
                </c:pt>
                <c:pt idx="36">
                  <c:v>0.35166666666666674</c:v>
                </c:pt>
                <c:pt idx="37">
                  <c:v>0.36333333333333334</c:v>
                </c:pt>
                <c:pt idx="38">
                  <c:v>0.37333333333333335</c:v>
                </c:pt>
                <c:pt idx="39">
                  <c:v>0.38000000000000006</c:v>
                </c:pt>
                <c:pt idx="40">
                  <c:v>0.38500000000000006</c:v>
                </c:pt>
                <c:pt idx="41">
                  <c:v>0.38666666666666671</c:v>
                </c:pt>
                <c:pt idx="42">
                  <c:v>0.38500000000000001</c:v>
                </c:pt>
                <c:pt idx="43">
                  <c:v>0.38499999999999995</c:v>
                </c:pt>
                <c:pt idx="44">
                  <c:v>0.38166666666666665</c:v>
                </c:pt>
                <c:pt idx="45">
                  <c:v>0.37666666666666665</c:v>
                </c:pt>
                <c:pt idx="46">
                  <c:v>0.37000000000000005</c:v>
                </c:pt>
                <c:pt idx="47">
                  <c:v>0.36499999999999999</c:v>
                </c:pt>
                <c:pt idx="48">
                  <c:v>0.35833333333333334</c:v>
                </c:pt>
                <c:pt idx="49">
                  <c:v>0.34833333333333338</c:v>
                </c:pt>
                <c:pt idx="50">
                  <c:v>0.33833333333333337</c:v>
                </c:pt>
                <c:pt idx="51">
                  <c:v>0.32666666666666672</c:v>
                </c:pt>
                <c:pt idx="52">
                  <c:v>0.31666666666666671</c:v>
                </c:pt>
                <c:pt idx="53">
                  <c:v>0.30333333333333334</c:v>
                </c:pt>
                <c:pt idx="54">
                  <c:v>0.28833333333333333</c:v>
                </c:pt>
                <c:pt idx="55">
                  <c:v>0.27666666666666667</c:v>
                </c:pt>
                <c:pt idx="56">
                  <c:v>0.26666666666666666</c:v>
                </c:pt>
                <c:pt idx="57">
                  <c:v>0.26</c:v>
                </c:pt>
                <c:pt idx="58">
                  <c:v>0.25333333333333335</c:v>
                </c:pt>
                <c:pt idx="59">
                  <c:v>0.25</c:v>
                </c:pt>
                <c:pt idx="60">
                  <c:v>0.25</c:v>
                </c:pt>
                <c:pt idx="61">
                  <c:v>0.25</c:v>
                </c:pt>
                <c:pt idx="62">
                  <c:v>0.25166666666666665</c:v>
                </c:pt>
              </c:numCache>
            </c:numRef>
          </c:val>
          <c:smooth val="0"/>
          <c:extLst>
            <c:ext xmlns:c16="http://schemas.microsoft.com/office/drawing/2014/chart" uri="{C3380CC4-5D6E-409C-BE32-E72D297353CC}">
              <c16:uniqueId val="{00000005-311E-45AA-874D-32DE21BE69DD}"/>
            </c:ext>
          </c:extLst>
        </c:ser>
        <c:ser>
          <c:idx val="4"/>
          <c:order val="6"/>
          <c:spPr>
            <a:ln w="28575" cap="rnd">
              <a:solidFill>
                <a:sysClr val="windowText" lastClr="000000"/>
              </a:solidFill>
              <a:round/>
            </a:ln>
            <a:effectLst/>
          </c:spPr>
          <c:marker>
            <c:symbol val="circle"/>
            <c:size val="4"/>
            <c:spPr>
              <a:solidFill>
                <a:schemeClr val="accent1">
                  <a:lumMod val="60000"/>
                  <a:lumOff val="40000"/>
                </a:schemeClr>
              </a:solidFill>
              <a:ln w="3175">
                <a:noFill/>
              </a:ln>
              <a:effectLst/>
            </c:spPr>
          </c:marker>
          <c:dPt>
            <c:idx val="71"/>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6-311E-45AA-874D-32DE21BE69DD}"/>
              </c:ext>
            </c:extLst>
          </c:dPt>
          <c:dPt>
            <c:idx val="72"/>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7-311E-45AA-874D-32DE21BE69DD}"/>
              </c:ext>
            </c:extLst>
          </c:dPt>
          <c:cat>
            <c:numRef>
              <c:f>'2'!$CI$54:$CI$125</c:f>
              <c:numCache>
                <c:formatCode>yyyy</c:formatCode>
                <c:ptCount val="72"/>
                <c:pt idx="6">
                  <c:v>44408</c:v>
                </c:pt>
                <c:pt idx="18">
                  <c:v>44756</c:v>
                </c:pt>
                <c:pt idx="30">
                  <c:v>45122</c:v>
                </c:pt>
                <c:pt idx="42">
                  <c:v>45488</c:v>
                </c:pt>
                <c:pt idx="54">
                  <c:v>45853</c:v>
                </c:pt>
                <c:pt idx="66">
                  <c:v>46234</c:v>
                </c:pt>
              </c:numCache>
            </c:numRef>
          </c:cat>
          <c:val>
            <c:numRef>
              <c:f>'2'!$CQ$54:$CQ$125</c:f>
              <c:numCache>
                <c:formatCode>0.00</c:formatCode>
                <c:ptCount val="72"/>
                <c:pt idx="62" formatCode="General">
                  <c:v>0.74</c:v>
                </c:pt>
              </c:numCache>
            </c:numRef>
          </c:val>
          <c:smooth val="0"/>
          <c:extLst>
            <c:ext xmlns:c16="http://schemas.microsoft.com/office/drawing/2014/chart" uri="{C3380CC4-5D6E-409C-BE32-E72D297353CC}">
              <c16:uniqueId val="{00000008-311E-45AA-874D-32DE21BE69DD}"/>
            </c:ext>
          </c:extLst>
        </c:ser>
        <c:ser>
          <c:idx val="5"/>
          <c:order val="7"/>
          <c:spPr>
            <a:ln w="28575" cap="rnd">
              <a:noFill/>
              <a:round/>
            </a:ln>
            <a:effectLst/>
          </c:spPr>
          <c:marker>
            <c:symbol val="circle"/>
            <c:size val="4"/>
            <c:spPr>
              <a:solidFill>
                <a:schemeClr val="accent1"/>
              </a:solidFill>
              <a:ln w="9525">
                <a:noFill/>
              </a:ln>
              <a:effectLst/>
            </c:spPr>
          </c:marker>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9-311E-45AA-874D-32DE21BE69DD}"/>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A-311E-45AA-874D-32DE21BE69DD}"/>
              </c:ext>
            </c:extLst>
          </c:dPt>
          <c:cat>
            <c:numRef>
              <c:f>'2'!$CI$54:$CI$125</c:f>
              <c:numCache>
                <c:formatCode>yyyy</c:formatCode>
                <c:ptCount val="72"/>
                <c:pt idx="6">
                  <c:v>44408</c:v>
                </c:pt>
                <c:pt idx="18">
                  <c:v>44756</c:v>
                </c:pt>
                <c:pt idx="30">
                  <c:v>45122</c:v>
                </c:pt>
                <c:pt idx="42">
                  <c:v>45488</c:v>
                </c:pt>
                <c:pt idx="54">
                  <c:v>45853</c:v>
                </c:pt>
                <c:pt idx="66">
                  <c:v>46234</c:v>
                </c:pt>
              </c:numCache>
            </c:numRef>
          </c:cat>
          <c:val>
            <c:numRef>
              <c:f>'2'!$CR$54:$CR$125</c:f>
              <c:numCache>
                <c:formatCode>0.00</c:formatCode>
                <c:ptCount val="72"/>
                <c:pt idx="62" formatCode="General">
                  <c:v>1.59</c:v>
                </c:pt>
              </c:numCache>
            </c:numRef>
          </c:val>
          <c:smooth val="0"/>
          <c:extLst>
            <c:ext xmlns:c16="http://schemas.microsoft.com/office/drawing/2014/chart" uri="{C3380CC4-5D6E-409C-BE32-E72D297353CC}">
              <c16:uniqueId val="{0000000B-311E-45AA-874D-32DE21BE69DD}"/>
            </c:ext>
          </c:extLst>
        </c:ser>
        <c:ser>
          <c:idx val="8"/>
          <c:order val="8"/>
          <c:spPr>
            <a:ln w="28575" cap="rnd">
              <a:noFill/>
              <a:round/>
            </a:ln>
            <a:effectLst/>
          </c:spPr>
          <c:marker>
            <c:symbol val="circle"/>
            <c:size val="4"/>
            <c:spPr>
              <a:solidFill>
                <a:schemeClr val="accent3">
                  <a:lumMod val="60000"/>
                  <a:lumOff val="40000"/>
                </a:schemeClr>
              </a:solidFill>
              <a:ln w="9525">
                <a:noFill/>
              </a:ln>
              <a:effectLst/>
            </c:spPr>
          </c:marker>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311E-45AA-874D-32DE21BE69DD}"/>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D-311E-45AA-874D-32DE21BE69DD}"/>
              </c:ext>
            </c:extLst>
          </c:dPt>
          <c:cat>
            <c:numRef>
              <c:f>'2'!$CI$54:$CI$125</c:f>
              <c:numCache>
                <c:formatCode>yyyy</c:formatCode>
                <c:ptCount val="72"/>
                <c:pt idx="6">
                  <c:v>44408</c:v>
                </c:pt>
                <c:pt idx="18">
                  <c:v>44756</c:v>
                </c:pt>
                <c:pt idx="30">
                  <c:v>45122</c:v>
                </c:pt>
                <c:pt idx="42">
                  <c:v>45488</c:v>
                </c:pt>
                <c:pt idx="54">
                  <c:v>45853</c:v>
                </c:pt>
                <c:pt idx="66">
                  <c:v>46234</c:v>
                </c:pt>
              </c:numCache>
            </c:numRef>
          </c:cat>
          <c:val>
            <c:numRef>
              <c:f>'2'!$CS$54:$CS$125</c:f>
              <c:numCache>
                <c:formatCode>0.00</c:formatCode>
                <c:ptCount val="72"/>
                <c:pt idx="62" formatCode="General">
                  <c:v>1.82</c:v>
                </c:pt>
              </c:numCache>
            </c:numRef>
          </c:val>
          <c:smooth val="0"/>
          <c:extLst>
            <c:ext xmlns:c16="http://schemas.microsoft.com/office/drawing/2014/chart" uri="{C3380CC4-5D6E-409C-BE32-E72D297353CC}">
              <c16:uniqueId val="{0000000E-311E-45AA-874D-32DE21BE69DD}"/>
            </c:ext>
          </c:extLst>
        </c:ser>
        <c:ser>
          <c:idx val="9"/>
          <c:order val="9"/>
          <c:spPr>
            <a:ln w="28575" cap="rnd">
              <a:noFill/>
              <a:round/>
            </a:ln>
            <a:effectLst/>
          </c:spPr>
          <c:marker>
            <c:symbol val="circle"/>
            <c:size val="4"/>
            <c:spPr>
              <a:solidFill>
                <a:schemeClr val="accent3"/>
              </a:solidFill>
              <a:ln w="9525">
                <a:noFill/>
              </a:ln>
              <a:effectLst/>
            </c:spPr>
          </c:marker>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F-311E-45AA-874D-32DE21BE69DD}"/>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10-311E-45AA-874D-32DE21BE69DD}"/>
              </c:ext>
            </c:extLst>
          </c:dPt>
          <c:cat>
            <c:numRef>
              <c:f>'2'!$CI$54:$CI$125</c:f>
              <c:numCache>
                <c:formatCode>yyyy</c:formatCode>
                <c:ptCount val="72"/>
                <c:pt idx="6">
                  <c:v>44408</c:v>
                </c:pt>
                <c:pt idx="18">
                  <c:v>44756</c:v>
                </c:pt>
                <c:pt idx="30">
                  <c:v>45122</c:v>
                </c:pt>
                <c:pt idx="42">
                  <c:v>45488</c:v>
                </c:pt>
                <c:pt idx="54">
                  <c:v>45853</c:v>
                </c:pt>
                <c:pt idx="66">
                  <c:v>46234</c:v>
                </c:pt>
              </c:numCache>
            </c:numRef>
          </c:cat>
          <c:val>
            <c:numRef>
              <c:f>'2'!$CT$54:$CT$125</c:f>
              <c:numCache>
                <c:formatCode>0.00</c:formatCode>
                <c:ptCount val="72"/>
                <c:pt idx="62" formatCode="General">
                  <c:v>2.14</c:v>
                </c:pt>
              </c:numCache>
            </c:numRef>
          </c:val>
          <c:smooth val="0"/>
          <c:extLst>
            <c:ext xmlns:c16="http://schemas.microsoft.com/office/drawing/2014/chart" uri="{C3380CC4-5D6E-409C-BE32-E72D297353CC}">
              <c16:uniqueId val="{00000011-311E-45AA-874D-32DE21BE69DD}"/>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out"/>
        <c:minorTickMark val="none"/>
        <c:tickLblPos val="low"/>
        <c:spPr>
          <a:noFill/>
          <a:ln w="6350" cap="flat" cmpd="sng" algn="ctr">
            <a:solidFill>
              <a:schemeClr val="bg1">
                <a:lumMod val="75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3.4"/>
          <c:min val="-0.2"/>
        </c:scaling>
        <c:delete val="0"/>
        <c:axPos val="l"/>
        <c:majorGridlines>
          <c:spPr>
            <a:ln w="3175" cap="flat" cmpd="sng" algn="ctr">
              <a:solidFill>
                <a:schemeClr val="bg1">
                  <a:lumMod val="75000"/>
                </a:schemeClr>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majorUnit val="0.2"/>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ayout>
        <c:manualLayout>
          <c:xMode val="edge"/>
          <c:yMode val="edge"/>
          <c:x val="0"/>
          <c:y val="0.77693994370971842"/>
          <c:w val="0.84186053130592253"/>
          <c:h val="0.22306005629028156"/>
        </c:manualLayout>
      </c:layout>
      <c:overlay val="0"/>
      <c:spPr>
        <a:noFill/>
        <a:ln w="12700">
          <a:noFill/>
        </a:ln>
        <a:effectLst/>
      </c:spPr>
      <c:txPr>
        <a:bodyPr rot="0" spcFirstLastPara="1" vertOverflow="ellipsis" vert="horz" wrap="square" anchor="ctr" anchorCtr="1"/>
        <a:lstStyle/>
        <a:p>
          <a:pPr>
            <a:defRPr sz="75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2302428759886075"/>
        </c:manualLayout>
      </c:layout>
      <c:lineChart>
        <c:grouping val="standard"/>
        <c:varyColors val="0"/>
        <c:ser>
          <c:idx val="3"/>
          <c:order val="0"/>
          <c:tx>
            <c:strRef>
              <c:f>'2'!$DB$2</c:f>
              <c:strCache>
                <c:ptCount val="1"/>
                <c:pt idx="0">
                  <c:v>Slovenija – dolgoročne</c:v>
                </c:pt>
              </c:strCache>
            </c:strRef>
          </c:tx>
          <c:spPr>
            <a:ln w="15875" cap="rnd">
              <a:solidFill>
                <a:schemeClr val="accent1"/>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'2'!$DB$54:$DB$125</c:f>
              <c:numCache>
                <c:formatCode>0.00</c:formatCode>
                <c:ptCount val="72"/>
                <c:pt idx="0">
                  <c:v>0.06</c:v>
                </c:pt>
                <c:pt idx="1">
                  <c:v>6.1666666666666668E-2</c:v>
                </c:pt>
                <c:pt idx="2">
                  <c:v>5.1666666666666666E-2</c:v>
                </c:pt>
                <c:pt idx="3">
                  <c:v>4.5000000000000005E-2</c:v>
                </c:pt>
                <c:pt idx="4">
                  <c:v>3.500000000000001E-2</c:v>
                </c:pt>
                <c:pt idx="5">
                  <c:v>2.6666666666666661E-2</c:v>
                </c:pt>
                <c:pt idx="6">
                  <c:v>2.8333333333333335E-2</c:v>
                </c:pt>
                <c:pt idx="7">
                  <c:v>3.5000000000000003E-2</c:v>
                </c:pt>
                <c:pt idx="8">
                  <c:v>3.6666666666666667E-2</c:v>
                </c:pt>
                <c:pt idx="9">
                  <c:v>0.04</c:v>
                </c:pt>
                <c:pt idx="10">
                  <c:v>4.3333333333333335E-2</c:v>
                </c:pt>
                <c:pt idx="11">
                  <c:v>4.6666666666666662E-2</c:v>
                </c:pt>
                <c:pt idx="12">
                  <c:v>4.3333333333333335E-2</c:v>
                </c:pt>
                <c:pt idx="13">
                  <c:v>3.3333333333333333E-2</c:v>
                </c:pt>
                <c:pt idx="14">
                  <c:v>8.8333333333333333E-2</c:v>
                </c:pt>
                <c:pt idx="15">
                  <c:v>0.13500000000000001</c:v>
                </c:pt>
                <c:pt idx="16">
                  <c:v>0.14833333333333334</c:v>
                </c:pt>
                <c:pt idx="17">
                  <c:v>0.16333333333333333</c:v>
                </c:pt>
                <c:pt idx="18">
                  <c:v>0.21166666666666667</c:v>
                </c:pt>
                <c:pt idx="19">
                  <c:v>0.27833333333333332</c:v>
                </c:pt>
                <c:pt idx="20">
                  <c:v>0.3066666666666667</c:v>
                </c:pt>
                <c:pt idx="21">
                  <c:v>0.61</c:v>
                </c:pt>
                <c:pt idx="22">
                  <c:v>0.79</c:v>
                </c:pt>
                <c:pt idx="23">
                  <c:v>0.96666666666666645</c:v>
                </c:pt>
                <c:pt idx="24">
                  <c:v>1.1766666666666667</c:v>
                </c:pt>
                <c:pt idx="25">
                  <c:v>1.4816666666666667</c:v>
                </c:pt>
                <c:pt idx="26">
                  <c:v>1.8183333333333334</c:v>
                </c:pt>
                <c:pt idx="27">
                  <c:v>1.9666666666666668</c:v>
                </c:pt>
                <c:pt idx="28">
                  <c:v>2.2416666666666667</c:v>
                </c:pt>
                <c:pt idx="29">
                  <c:v>2.4883333333333333</c:v>
                </c:pt>
                <c:pt idx="30">
                  <c:v>2.6816666666666666</c:v>
                </c:pt>
                <c:pt idx="31">
                  <c:v>2.99</c:v>
                </c:pt>
                <c:pt idx="32">
                  <c:v>3.0783333333333336</c:v>
                </c:pt>
                <c:pt idx="33">
                  <c:v>3.0583333333333331</c:v>
                </c:pt>
                <c:pt idx="34">
                  <c:v>3.0116666666666667</c:v>
                </c:pt>
                <c:pt idx="35">
                  <c:v>2.9716666666666671</c:v>
                </c:pt>
                <c:pt idx="36">
                  <c:v>2.9583333333333335</c:v>
                </c:pt>
                <c:pt idx="37">
                  <c:v>2.7416666666666667</c:v>
                </c:pt>
                <c:pt idx="38">
                  <c:v>2.6150000000000002</c:v>
                </c:pt>
                <c:pt idx="39">
                  <c:v>2.5433333333333334</c:v>
                </c:pt>
                <c:pt idx="40">
                  <c:v>2.6</c:v>
                </c:pt>
                <c:pt idx="41">
                  <c:v>2.6583333333333337</c:v>
                </c:pt>
                <c:pt idx="42">
                  <c:v>2.625</c:v>
                </c:pt>
                <c:pt idx="43">
                  <c:v>2.6133333333333337</c:v>
                </c:pt>
                <c:pt idx="44">
                  <c:v>2.6533333333333329</c:v>
                </c:pt>
                <c:pt idx="45">
                  <c:v>2.6533333333333333</c:v>
                </c:pt>
                <c:pt idx="46">
                  <c:v>2.5533333333333337</c:v>
                </c:pt>
                <c:pt idx="47">
                  <c:v>2.4516666666666667</c:v>
                </c:pt>
                <c:pt idx="48">
                  <c:v>2.3533333333333335</c:v>
                </c:pt>
                <c:pt idx="49">
                  <c:v>2.2583333333333333</c:v>
                </c:pt>
                <c:pt idx="50">
                  <c:v>2.1916666666666669</c:v>
                </c:pt>
                <c:pt idx="51">
                  <c:v>2.0983333333333336</c:v>
                </c:pt>
                <c:pt idx="52">
                  <c:v>2.0299999999999998</c:v>
                </c:pt>
                <c:pt idx="53">
                  <c:v>1.9433333333333334</c:v>
                </c:pt>
                <c:pt idx="54">
                  <c:v>1.9183333333333337</c:v>
                </c:pt>
                <c:pt idx="55">
                  <c:v>1.88</c:v>
                </c:pt>
                <c:pt idx="56">
                  <c:v>1.793333333333333</c:v>
                </c:pt>
                <c:pt idx="57">
                  <c:v>1.7699999999999996</c:v>
                </c:pt>
                <c:pt idx="58">
                  <c:v>1.7533333333333336</c:v>
                </c:pt>
                <c:pt idx="59">
                  <c:v>1.7650000000000003</c:v>
                </c:pt>
                <c:pt idx="60">
                  <c:v>1.7516666666666669</c:v>
                </c:pt>
                <c:pt idx="61">
                  <c:v>1.67</c:v>
                </c:pt>
                <c:pt idx="62">
                  <c:v>1.7416666666666665</c:v>
                </c:pt>
              </c:numCache>
            </c:numRef>
          </c:val>
          <c:smooth val="0"/>
          <c:extLst>
            <c:ext xmlns:c16="http://schemas.microsoft.com/office/drawing/2014/chart" uri="{C3380CC4-5D6E-409C-BE32-E72D297353CC}">
              <c16:uniqueId val="{00000000-466D-4831-9A28-EA3714F2C3BE}"/>
            </c:ext>
          </c:extLst>
        </c:ser>
        <c:ser>
          <c:idx val="7"/>
          <c:order val="1"/>
          <c:tx>
            <c:strRef>
              <c:f>'2'!$DE$2</c:f>
              <c:strCache>
                <c:ptCount val="1"/>
                <c:pt idx="0">
                  <c:v>Evrsko območje – dolgoročne</c:v>
                </c:pt>
              </c:strCache>
            </c:strRef>
          </c:tx>
          <c:spPr>
            <a:ln w="15875" cap="rnd">
              <a:solidFill>
                <a:srgbClr val="AE924D"/>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'2'!$DE$54:$DE$125</c:f>
              <c:numCache>
                <c:formatCode>0.00</c:formatCode>
                <c:ptCount val="72"/>
                <c:pt idx="0">
                  <c:v>0.24333333333333332</c:v>
                </c:pt>
                <c:pt idx="1">
                  <c:v>0.24000000000000002</c:v>
                </c:pt>
                <c:pt idx="2">
                  <c:v>0.23666666666666666</c:v>
                </c:pt>
                <c:pt idx="3">
                  <c:v>0.23833333333333331</c:v>
                </c:pt>
                <c:pt idx="4">
                  <c:v>0.20166666666666666</c:v>
                </c:pt>
                <c:pt idx="5">
                  <c:v>0.21666666666666665</c:v>
                </c:pt>
                <c:pt idx="6">
                  <c:v>0.19499999999999998</c:v>
                </c:pt>
                <c:pt idx="7">
                  <c:v>0.18666666666666668</c:v>
                </c:pt>
                <c:pt idx="8">
                  <c:v>0.17</c:v>
                </c:pt>
                <c:pt idx="9">
                  <c:v>0.16</c:v>
                </c:pt>
                <c:pt idx="10">
                  <c:v>0.16</c:v>
                </c:pt>
                <c:pt idx="11">
                  <c:v>0.1466666666666667</c:v>
                </c:pt>
                <c:pt idx="12">
                  <c:v>0.15000000000000002</c:v>
                </c:pt>
                <c:pt idx="13">
                  <c:v>0.17666666666666667</c:v>
                </c:pt>
                <c:pt idx="14">
                  <c:v>0.23833333333333331</c:v>
                </c:pt>
                <c:pt idx="15">
                  <c:v>0.27833333333333332</c:v>
                </c:pt>
                <c:pt idx="16">
                  <c:v>0.32333333333333331</c:v>
                </c:pt>
                <c:pt idx="17">
                  <c:v>0.42</c:v>
                </c:pt>
                <c:pt idx="18">
                  <c:v>0.56833333333333336</c:v>
                </c:pt>
                <c:pt idx="19">
                  <c:v>0.71499999999999997</c:v>
                </c:pt>
                <c:pt idx="20">
                  <c:v>0.93166666666666664</c:v>
                </c:pt>
                <c:pt idx="21">
                  <c:v>1.175</c:v>
                </c:pt>
                <c:pt idx="22">
                  <c:v>1.4916666666666665</c:v>
                </c:pt>
                <c:pt idx="23">
                  <c:v>1.8083333333333329</c:v>
                </c:pt>
                <c:pt idx="24">
                  <c:v>2.0950000000000002</c:v>
                </c:pt>
                <c:pt idx="25">
                  <c:v>2.3716666666666666</c:v>
                </c:pt>
                <c:pt idx="26">
                  <c:v>2.56</c:v>
                </c:pt>
                <c:pt idx="27">
                  <c:v>2.7716666666666665</c:v>
                </c:pt>
                <c:pt idx="28">
                  <c:v>2.91</c:v>
                </c:pt>
                <c:pt idx="29">
                  <c:v>3.0266666666666668</c:v>
                </c:pt>
                <c:pt idx="30">
                  <c:v>3.1683333333333334</c:v>
                </c:pt>
                <c:pt idx="31">
                  <c:v>3.2883333333333336</c:v>
                </c:pt>
                <c:pt idx="32">
                  <c:v>3.4350000000000001</c:v>
                </c:pt>
                <c:pt idx="33">
                  <c:v>3.5566666666666666</c:v>
                </c:pt>
                <c:pt idx="34">
                  <c:v>3.6866666666666661</c:v>
                </c:pt>
                <c:pt idx="35">
                  <c:v>3.7949999999999999</c:v>
                </c:pt>
                <c:pt idx="36">
                  <c:v>3.7566666666666664</c:v>
                </c:pt>
                <c:pt idx="37">
                  <c:v>3.7483333333333331</c:v>
                </c:pt>
                <c:pt idx="38">
                  <c:v>3.7000000000000006</c:v>
                </c:pt>
                <c:pt idx="39">
                  <c:v>3.6183333333333336</c:v>
                </c:pt>
                <c:pt idx="40">
                  <c:v>3.5550000000000002</c:v>
                </c:pt>
                <c:pt idx="41">
                  <c:v>3.4633333333333334</c:v>
                </c:pt>
                <c:pt idx="42">
                  <c:v>3.4466666666666668</c:v>
                </c:pt>
                <c:pt idx="43">
                  <c:v>3.3699999999999997</c:v>
                </c:pt>
                <c:pt idx="44">
                  <c:v>3.288333333333334</c:v>
                </c:pt>
                <c:pt idx="45">
                  <c:v>3.2116666666666664</c:v>
                </c:pt>
                <c:pt idx="46">
                  <c:v>3.0649999999999999</c:v>
                </c:pt>
                <c:pt idx="47">
                  <c:v>2.94</c:v>
                </c:pt>
                <c:pt idx="48">
                  <c:v>2.8149999999999999</c:v>
                </c:pt>
                <c:pt idx="49">
                  <c:v>2.72</c:v>
                </c:pt>
                <c:pt idx="50">
                  <c:v>2.6366666666666667</c:v>
                </c:pt>
                <c:pt idx="51">
                  <c:v>2.5733333333333333</c:v>
                </c:pt>
                <c:pt idx="52">
                  <c:v>2.5283333333333333</c:v>
                </c:pt>
                <c:pt idx="53">
                  <c:v>2.4766666666666666</c:v>
                </c:pt>
                <c:pt idx="54">
                  <c:v>2.4333333333333331</c:v>
                </c:pt>
                <c:pt idx="55">
                  <c:v>2.3916666666666662</c:v>
                </c:pt>
                <c:pt idx="56">
                  <c:v>2.3450000000000002</c:v>
                </c:pt>
                <c:pt idx="57">
                  <c:v>2.3083333333333331</c:v>
                </c:pt>
                <c:pt idx="58">
                  <c:v>2.3183333333333338</c:v>
                </c:pt>
                <c:pt idx="59">
                  <c:v>2.3183333333333334</c:v>
                </c:pt>
                <c:pt idx="60">
                  <c:v>2.3266666666666667</c:v>
                </c:pt>
                <c:pt idx="61">
                  <c:v>2.3316666666666666</c:v>
                </c:pt>
                <c:pt idx="62">
                  <c:v>2.3683333333333336</c:v>
                </c:pt>
              </c:numCache>
            </c:numRef>
          </c:val>
          <c:smooth val="0"/>
          <c:extLst>
            <c:ext xmlns:c16="http://schemas.microsoft.com/office/drawing/2014/chart" uri="{C3380CC4-5D6E-409C-BE32-E72D297353CC}">
              <c16:uniqueId val="{00000001-466D-4831-9A28-EA3714F2C3BE}"/>
            </c:ext>
          </c:extLst>
        </c:ser>
        <c:ser>
          <c:idx val="2"/>
          <c:order val="2"/>
          <c:tx>
            <c:strRef>
              <c:f>'2'!$DA$2</c:f>
              <c:strCache>
                <c:ptCount val="1"/>
                <c:pt idx="0">
                  <c:v>Slovenija – kratkoročne</c:v>
                </c:pt>
              </c:strCache>
            </c:strRef>
          </c:tx>
          <c:spPr>
            <a:ln w="15875" cap="rnd">
              <a:solidFill>
                <a:schemeClr val="accent1">
                  <a:lumMod val="60000"/>
                  <a:lumOff val="40000"/>
                </a:schemeClr>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'2'!$DA$54:$DA$125</c:f>
              <c:numCache>
                <c:formatCode>0.00</c:formatCode>
                <c:ptCount val="72"/>
                <c:pt idx="0">
                  <c:v>8.3333333333333332E-3</c:v>
                </c:pt>
                <c:pt idx="1">
                  <c:v>6.6666666666666671E-3</c:v>
                </c:pt>
                <c:pt idx="2">
                  <c:v>6.6666666666666671E-3</c:v>
                </c:pt>
                <c:pt idx="3">
                  <c:v>6.6666666666666671E-3</c:v>
                </c:pt>
                <c:pt idx="4">
                  <c:v>6.6666666666666671E-3</c:v>
                </c:pt>
                <c:pt idx="5">
                  <c:v>1.666666666666667E-3</c:v>
                </c:pt>
                <c:pt idx="6">
                  <c:v>1.6666666666666668E-3</c:v>
                </c:pt>
                <c:pt idx="7">
                  <c:v>1.666666666666667E-3</c:v>
                </c:pt>
                <c:pt idx="8">
                  <c:v>-2.3333333333333331E-2</c:v>
                </c:pt>
                <c:pt idx="9">
                  <c:v>-2.3333333333333331E-2</c:v>
                </c:pt>
                <c:pt idx="10">
                  <c:v>-2.3333333333333331E-2</c:v>
                </c:pt>
                <c:pt idx="11">
                  <c:v>-4.1666666666666664E-2</c:v>
                </c:pt>
                <c:pt idx="12">
                  <c:v>-4.1666666666666664E-2</c:v>
                </c:pt>
                <c:pt idx="13">
                  <c:v>-4.1666666666666664E-2</c:v>
                </c:pt>
                <c:pt idx="14">
                  <c:v>-2.8333333333333339E-2</c:v>
                </c:pt>
                <c:pt idx="15">
                  <c:v>-3.0000000000000002E-2</c:v>
                </c:pt>
                <c:pt idx="16">
                  <c:v>-0.03</c:v>
                </c:pt>
                <c:pt idx="17">
                  <c:v>-0.01</c:v>
                </c:pt>
                <c:pt idx="18">
                  <c:v>-5.000000000000001E-3</c:v>
                </c:pt>
                <c:pt idx="19">
                  <c:v>1.666666666666667E-3</c:v>
                </c:pt>
                <c:pt idx="20">
                  <c:v>8.3333333333333329E-2</c:v>
                </c:pt>
                <c:pt idx="21">
                  <c:v>0.20499999999999999</c:v>
                </c:pt>
                <c:pt idx="22">
                  <c:v>0.3183333333333333</c:v>
                </c:pt>
                <c:pt idx="23">
                  <c:v>0.47333333333333333</c:v>
                </c:pt>
                <c:pt idx="24">
                  <c:v>0.65</c:v>
                </c:pt>
                <c:pt idx="25">
                  <c:v>0.85166666666666668</c:v>
                </c:pt>
                <c:pt idx="26">
                  <c:v>1.0116666666666667</c:v>
                </c:pt>
                <c:pt idx="27">
                  <c:v>1.1966666666666665</c:v>
                </c:pt>
                <c:pt idx="28">
                  <c:v>1.4166666666666667</c:v>
                </c:pt>
                <c:pt idx="29">
                  <c:v>1.5983333333333334</c:v>
                </c:pt>
                <c:pt idx="30">
                  <c:v>1.7449999999999999</c:v>
                </c:pt>
                <c:pt idx="31">
                  <c:v>1.9866666666666664</c:v>
                </c:pt>
                <c:pt idx="32">
                  <c:v>2.1766666666666663</c:v>
                </c:pt>
                <c:pt idx="33">
                  <c:v>2.3049999999999997</c:v>
                </c:pt>
                <c:pt idx="34">
                  <c:v>2.3916666666666662</c:v>
                </c:pt>
                <c:pt idx="35">
                  <c:v>2.4</c:v>
                </c:pt>
                <c:pt idx="36">
                  <c:v>2.5216666666666665</c:v>
                </c:pt>
                <c:pt idx="37">
                  <c:v>2.5300000000000002</c:v>
                </c:pt>
                <c:pt idx="38">
                  <c:v>2.5716666666666663</c:v>
                </c:pt>
                <c:pt idx="39">
                  <c:v>2.561666666666667</c:v>
                </c:pt>
                <c:pt idx="40">
                  <c:v>2.6116666666666668</c:v>
                </c:pt>
                <c:pt idx="41">
                  <c:v>2.6949999999999998</c:v>
                </c:pt>
                <c:pt idx="42">
                  <c:v>2.6983333333333328</c:v>
                </c:pt>
                <c:pt idx="43">
                  <c:v>2.67</c:v>
                </c:pt>
                <c:pt idx="44">
                  <c:v>2.6166666666666667</c:v>
                </c:pt>
                <c:pt idx="45">
                  <c:v>2.5866666666666664</c:v>
                </c:pt>
                <c:pt idx="46">
                  <c:v>2.4883333333333337</c:v>
                </c:pt>
                <c:pt idx="47">
                  <c:v>2.4116666666666666</c:v>
                </c:pt>
                <c:pt idx="48">
                  <c:v>2.2650000000000001</c:v>
                </c:pt>
                <c:pt idx="49">
                  <c:v>2.1383333333333332</c:v>
                </c:pt>
                <c:pt idx="50">
                  <c:v>2.02</c:v>
                </c:pt>
                <c:pt idx="51">
                  <c:v>1.8833333333333335</c:v>
                </c:pt>
                <c:pt idx="52">
                  <c:v>1.7583333333333335</c:v>
                </c:pt>
                <c:pt idx="53">
                  <c:v>1.63</c:v>
                </c:pt>
                <c:pt idx="54">
                  <c:v>1.5416666666666667</c:v>
                </c:pt>
                <c:pt idx="55">
                  <c:v>1.4716666666666667</c:v>
                </c:pt>
                <c:pt idx="56">
                  <c:v>1.4266666666666667</c:v>
                </c:pt>
                <c:pt idx="57">
                  <c:v>1.39</c:v>
                </c:pt>
                <c:pt idx="58">
                  <c:v>1.3933333333333333</c:v>
                </c:pt>
                <c:pt idx="59">
                  <c:v>1.4066666666666665</c:v>
                </c:pt>
                <c:pt idx="60">
                  <c:v>1.4416666666666667</c:v>
                </c:pt>
                <c:pt idx="61">
                  <c:v>1.4566666666666668</c:v>
                </c:pt>
                <c:pt idx="62">
                  <c:v>1.4716666666666667</c:v>
                </c:pt>
              </c:numCache>
            </c:numRef>
          </c:val>
          <c:smooth val="0"/>
          <c:extLst>
            <c:ext xmlns:c16="http://schemas.microsoft.com/office/drawing/2014/chart" uri="{C3380CC4-5D6E-409C-BE32-E72D297353CC}">
              <c16:uniqueId val="{00000002-466D-4831-9A28-EA3714F2C3BE}"/>
            </c:ext>
          </c:extLst>
        </c:ser>
        <c:ser>
          <c:idx val="6"/>
          <c:order val="3"/>
          <c:tx>
            <c:strRef>
              <c:f>'2'!$DD$2</c:f>
              <c:strCache>
                <c:ptCount val="1"/>
                <c:pt idx="0">
                  <c:v>Evrsko območje – kratkoročne</c:v>
                </c:pt>
              </c:strCache>
            </c:strRef>
          </c:tx>
          <c:spPr>
            <a:ln w="15875" cap="rnd">
              <a:solidFill>
                <a:srgbClr val="C6B382"/>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'2'!$DD$54:$DD$125</c:f>
              <c:numCache>
                <c:formatCode>0.00</c:formatCode>
                <c:ptCount val="72"/>
                <c:pt idx="0">
                  <c:v>-0.19666666666666666</c:v>
                </c:pt>
                <c:pt idx="1">
                  <c:v>-0.20000000000000004</c:v>
                </c:pt>
                <c:pt idx="2">
                  <c:v>-0.18500000000000003</c:v>
                </c:pt>
                <c:pt idx="3">
                  <c:v>-0.17833333333333334</c:v>
                </c:pt>
                <c:pt idx="4">
                  <c:v>-0.18333333333333332</c:v>
                </c:pt>
                <c:pt idx="5">
                  <c:v>-0.20166666666666666</c:v>
                </c:pt>
                <c:pt idx="6">
                  <c:v>-0.22833333333333336</c:v>
                </c:pt>
                <c:pt idx="7">
                  <c:v>-0.25166666666666671</c:v>
                </c:pt>
                <c:pt idx="8">
                  <c:v>-0.29333333333333328</c:v>
                </c:pt>
                <c:pt idx="9">
                  <c:v>-0.32333333333333331</c:v>
                </c:pt>
                <c:pt idx="10">
                  <c:v>-0.34333333333333327</c:v>
                </c:pt>
                <c:pt idx="11">
                  <c:v>-0.34833333333333322</c:v>
                </c:pt>
                <c:pt idx="12">
                  <c:v>-0.35000000000000003</c:v>
                </c:pt>
                <c:pt idx="13">
                  <c:v>-0.34500000000000003</c:v>
                </c:pt>
                <c:pt idx="14">
                  <c:v>-0.33666666666666667</c:v>
                </c:pt>
                <c:pt idx="15">
                  <c:v>-0.32833333333333337</c:v>
                </c:pt>
                <c:pt idx="16">
                  <c:v>-0.31666666666666671</c:v>
                </c:pt>
                <c:pt idx="17">
                  <c:v>-0.28666666666666668</c:v>
                </c:pt>
                <c:pt idx="18">
                  <c:v>-0.23166666666666666</c:v>
                </c:pt>
                <c:pt idx="19">
                  <c:v>-0.15333333333333329</c:v>
                </c:pt>
                <c:pt idx="20">
                  <c:v>1.1666666666666678E-2</c:v>
                </c:pt>
                <c:pt idx="21">
                  <c:v>0.21333333333333337</c:v>
                </c:pt>
                <c:pt idx="22">
                  <c:v>0.505</c:v>
                </c:pt>
                <c:pt idx="23">
                  <c:v>0.82500000000000007</c:v>
                </c:pt>
                <c:pt idx="24">
                  <c:v>1.1516666666666666</c:v>
                </c:pt>
                <c:pt idx="25">
                  <c:v>1.5099999999999998</c:v>
                </c:pt>
                <c:pt idx="26">
                  <c:v>1.8233333333333333</c:v>
                </c:pt>
                <c:pt idx="27">
                  <c:v>2.1383333333333332</c:v>
                </c:pt>
                <c:pt idx="28">
                  <c:v>2.3866666666666667</c:v>
                </c:pt>
                <c:pt idx="29">
                  <c:v>2.6249999999999996</c:v>
                </c:pt>
                <c:pt idx="30">
                  <c:v>2.8466666666666662</c:v>
                </c:pt>
                <c:pt idx="31">
                  <c:v>3.0350000000000001</c:v>
                </c:pt>
                <c:pt idx="32">
                  <c:v>3.206666666666667</c:v>
                </c:pt>
                <c:pt idx="33">
                  <c:v>3.3583333333333338</c:v>
                </c:pt>
                <c:pt idx="34">
                  <c:v>3.4849999999999999</c:v>
                </c:pt>
                <c:pt idx="35">
                  <c:v>3.57</c:v>
                </c:pt>
                <c:pt idx="36">
                  <c:v>3.6383333333333336</c:v>
                </c:pt>
                <c:pt idx="37">
                  <c:v>3.6766666666666663</c:v>
                </c:pt>
                <c:pt idx="38">
                  <c:v>3.6916666666666664</c:v>
                </c:pt>
                <c:pt idx="39">
                  <c:v>3.6866666666666674</c:v>
                </c:pt>
                <c:pt idx="40">
                  <c:v>3.6783333333333332</c:v>
                </c:pt>
                <c:pt idx="41">
                  <c:v>3.651666666666666</c:v>
                </c:pt>
                <c:pt idx="42">
                  <c:v>3.6133333333333333</c:v>
                </c:pt>
                <c:pt idx="43">
                  <c:v>3.5750000000000006</c:v>
                </c:pt>
                <c:pt idx="44">
                  <c:v>3.5083333333333342</c:v>
                </c:pt>
                <c:pt idx="45">
                  <c:v>3.4066666666666663</c:v>
                </c:pt>
                <c:pt idx="46">
                  <c:v>3.2849999999999997</c:v>
                </c:pt>
                <c:pt idx="47">
                  <c:v>3.1616666666666671</c:v>
                </c:pt>
                <c:pt idx="48">
                  <c:v>3.026666666666666</c:v>
                </c:pt>
                <c:pt idx="49">
                  <c:v>2.875</c:v>
                </c:pt>
                <c:pt idx="50">
                  <c:v>2.7149999999999999</c:v>
                </c:pt>
                <c:pt idx="51">
                  <c:v>2.5633333333333335</c:v>
                </c:pt>
                <c:pt idx="52">
                  <c:v>2.4166666666666665</c:v>
                </c:pt>
                <c:pt idx="53">
                  <c:v>2.2716666666666665</c:v>
                </c:pt>
                <c:pt idx="54">
                  <c:v>2.14</c:v>
                </c:pt>
                <c:pt idx="55">
                  <c:v>2.0349999999999997</c:v>
                </c:pt>
                <c:pt idx="56">
                  <c:v>1.9649999999999996</c:v>
                </c:pt>
                <c:pt idx="57">
                  <c:v>1.9216666666666666</c:v>
                </c:pt>
                <c:pt idx="58">
                  <c:v>1.8983333333333334</c:v>
                </c:pt>
                <c:pt idx="59">
                  <c:v>1.8983333333333332</c:v>
                </c:pt>
                <c:pt idx="60">
                  <c:v>1.9016666666666666</c:v>
                </c:pt>
                <c:pt idx="61">
                  <c:v>1.905</c:v>
                </c:pt>
                <c:pt idx="62">
                  <c:v>1.9116666666666664</c:v>
                </c:pt>
              </c:numCache>
            </c:numRef>
          </c:val>
          <c:smooth val="0"/>
          <c:extLst>
            <c:ext xmlns:c16="http://schemas.microsoft.com/office/drawing/2014/chart" uri="{C3380CC4-5D6E-409C-BE32-E72D297353CC}">
              <c16:uniqueId val="{00000003-466D-4831-9A28-EA3714F2C3BE}"/>
            </c:ext>
          </c:extLst>
        </c:ser>
        <c:ser>
          <c:idx val="0"/>
          <c:order val="4"/>
          <c:tx>
            <c:strRef>
              <c:f>'2'!$CZ$2</c:f>
              <c:strCache>
                <c:ptCount val="1"/>
                <c:pt idx="0">
                  <c:v>Slovenija – na vpogled </c:v>
                </c:pt>
              </c:strCache>
            </c:strRef>
          </c:tx>
          <c:spPr>
            <a:ln w="15875" cap="rnd">
              <a:solidFill>
                <a:schemeClr val="accent1">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'2'!$CZ$54:$CZ$125</c:f>
              <c:numCache>
                <c:formatCode>0.00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1.6666666666666668E-3</c:v>
                </c:pt>
                <c:pt idx="29">
                  <c:v>3.3333333333333335E-3</c:v>
                </c:pt>
                <c:pt idx="30">
                  <c:v>5.0000000000000001E-3</c:v>
                </c:pt>
                <c:pt idx="31">
                  <c:v>6.6666666666666671E-3</c:v>
                </c:pt>
                <c:pt idx="32">
                  <c:v>8.3333333333333332E-3</c:v>
                </c:pt>
                <c:pt idx="33">
                  <c:v>0.01</c:v>
                </c:pt>
                <c:pt idx="34">
                  <c:v>0.01</c:v>
                </c:pt>
                <c:pt idx="35">
                  <c:v>0.01</c:v>
                </c:pt>
                <c:pt idx="36">
                  <c:v>1.1666666666666667E-2</c:v>
                </c:pt>
                <c:pt idx="37">
                  <c:v>1.3333333333333334E-2</c:v>
                </c:pt>
                <c:pt idx="38">
                  <c:v>1.6666666666666666E-2</c:v>
                </c:pt>
                <c:pt idx="39">
                  <c:v>0.02</c:v>
                </c:pt>
                <c:pt idx="40">
                  <c:v>2.3333333333333334E-2</c:v>
                </c:pt>
                <c:pt idx="41">
                  <c:v>2.8333333333333335E-2</c:v>
                </c:pt>
                <c:pt idx="42">
                  <c:v>3.3333333333333333E-2</c:v>
                </c:pt>
                <c:pt idx="43">
                  <c:v>3.6666666666666667E-2</c:v>
                </c:pt>
                <c:pt idx="44">
                  <c:v>3.8333333333333337E-2</c:v>
                </c:pt>
                <c:pt idx="45">
                  <c:v>3.8333333333333337E-2</c:v>
                </c:pt>
                <c:pt idx="46">
                  <c:v>3.8333333333333337E-2</c:v>
                </c:pt>
                <c:pt idx="47">
                  <c:v>3.6666666666666667E-2</c:v>
                </c:pt>
                <c:pt idx="48">
                  <c:v>3.3333333333333333E-2</c:v>
                </c:pt>
                <c:pt idx="49">
                  <c:v>3.3333333333333333E-2</c:v>
                </c:pt>
                <c:pt idx="50">
                  <c:v>3.3333333333333333E-2</c:v>
                </c:pt>
                <c:pt idx="51">
                  <c:v>3.3333333333333333E-2</c:v>
                </c:pt>
                <c:pt idx="52">
                  <c:v>3.5000000000000003E-2</c:v>
                </c:pt>
                <c:pt idx="53">
                  <c:v>3.6666666666666674E-2</c:v>
                </c:pt>
                <c:pt idx="54">
                  <c:v>3.8333333333333337E-2</c:v>
                </c:pt>
                <c:pt idx="55">
                  <c:v>4.0000000000000008E-2</c:v>
                </c:pt>
                <c:pt idx="56">
                  <c:v>0.04</c:v>
                </c:pt>
                <c:pt idx="57">
                  <c:v>4.3333333333333335E-2</c:v>
                </c:pt>
                <c:pt idx="58">
                  <c:v>4.5000000000000005E-2</c:v>
                </c:pt>
                <c:pt idx="59">
                  <c:v>4.6666666666666662E-2</c:v>
                </c:pt>
                <c:pt idx="60">
                  <c:v>4.8333333333333332E-2</c:v>
                </c:pt>
                <c:pt idx="61">
                  <c:v>4.8333333333333332E-2</c:v>
                </c:pt>
                <c:pt idx="62">
                  <c:v>4.8333333333333332E-2</c:v>
                </c:pt>
              </c:numCache>
            </c:numRef>
          </c:val>
          <c:smooth val="0"/>
          <c:extLst>
            <c:ext xmlns:c16="http://schemas.microsoft.com/office/drawing/2014/chart" uri="{C3380CC4-5D6E-409C-BE32-E72D297353CC}">
              <c16:uniqueId val="{00000004-466D-4831-9A28-EA3714F2C3BE}"/>
            </c:ext>
          </c:extLst>
        </c:ser>
        <c:ser>
          <c:idx val="1"/>
          <c:order val="5"/>
          <c:tx>
            <c:strRef>
              <c:f>'2'!$DC$2</c:f>
              <c:strCache>
                <c:ptCount val="1"/>
                <c:pt idx="0">
                  <c:v>Evrsko območje – na vpogled </c:v>
                </c:pt>
              </c:strCache>
            </c:strRef>
          </c:tx>
          <c:spPr>
            <a:ln w="15875" cap="rnd">
              <a:solidFill>
                <a:schemeClr val="accent3">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'2'!$DC$54:$DC$125</c:f>
              <c:numCache>
                <c:formatCode>0.00</c:formatCode>
                <c:ptCount val="72"/>
                <c:pt idx="0">
                  <c:v>-5.0000000000000001E-3</c:v>
                </c:pt>
                <c:pt idx="1">
                  <c:v>-6.6666666666666671E-3</c:v>
                </c:pt>
                <c:pt idx="2">
                  <c:v>-8.3333333333333332E-3</c:v>
                </c:pt>
                <c:pt idx="3">
                  <c:v>-0.01</c:v>
                </c:pt>
                <c:pt idx="4">
                  <c:v>-0.01</c:v>
                </c:pt>
                <c:pt idx="5">
                  <c:v>-1.1666666666666667E-2</c:v>
                </c:pt>
                <c:pt idx="6">
                  <c:v>-1.3333333333333334E-2</c:v>
                </c:pt>
                <c:pt idx="7">
                  <c:v>-1.6666666666666666E-2</c:v>
                </c:pt>
                <c:pt idx="8">
                  <c:v>-0.02</c:v>
                </c:pt>
                <c:pt idx="9">
                  <c:v>-2.3333333333333334E-2</c:v>
                </c:pt>
                <c:pt idx="10">
                  <c:v>-2.6666666666666668E-2</c:v>
                </c:pt>
                <c:pt idx="11">
                  <c:v>-3.1666666666666669E-2</c:v>
                </c:pt>
                <c:pt idx="12">
                  <c:v>-3.666666666666666E-2</c:v>
                </c:pt>
                <c:pt idx="13">
                  <c:v>-0.04</c:v>
                </c:pt>
                <c:pt idx="14">
                  <c:v>-4.5000000000000005E-2</c:v>
                </c:pt>
                <c:pt idx="15">
                  <c:v>-4.8333333333333332E-2</c:v>
                </c:pt>
                <c:pt idx="16">
                  <c:v>-5.3333333333333337E-2</c:v>
                </c:pt>
                <c:pt idx="17">
                  <c:v>-5.3333333333333337E-2</c:v>
                </c:pt>
                <c:pt idx="18">
                  <c:v>-4.5000000000000005E-2</c:v>
                </c:pt>
                <c:pt idx="19">
                  <c:v>-3.4999999999999996E-2</c:v>
                </c:pt>
                <c:pt idx="20">
                  <c:v>-1.4999999999999999E-2</c:v>
                </c:pt>
                <c:pt idx="21">
                  <c:v>6.6666666666666654E-3</c:v>
                </c:pt>
                <c:pt idx="22">
                  <c:v>4.1666666666666664E-2</c:v>
                </c:pt>
                <c:pt idx="23">
                  <c:v>8.1666666666666665E-2</c:v>
                </c:pt>
                <c:pt idx="24">
                  <c:v>0.12</c:v>
                </c:pt>
                <c:pt idx="25">
                  <c:v>0.17</c:v>
                </c:pt>
                <c:pt idx="26">
                  <c:v>0.2283333333333333</c:v>
                </c:pt>
                <c:pt idx="27">
                  <c:v>0.28999999999999998</c:v>
                </c:pt>
                <c:pt idx="28">
                  <c:v>0.34666666666666668</c:v>
                </c:pt>
                <c:pt idx="29">
                  <c:v>0.40666666666666668</c:v>
                </c:pt>
                <c:pt idx="30">
                  <c:v>0.47</c:v>
                </c:pt>
                <c:pt idx="31">
                  <c:v>0.52833333333333343</c:v>
                </c:pt>
                <c:pt idx="32">
                  <c:v>0.58500000000000008</c:v>
                </c:pt>
                <c:pt idx="33">
                  <c:v>0.64333333333333342</c:v>
                </c:pt>
                <c:pt idx="34">
                  <c:v>0.70000000000000007</c:v>
                </c:pt>
                <c:pt idx="35">
                  <c:v>0.74833333333333341</c:v>
                </c:pt>
                <c:pt idx="36">
                  <c:v>0.79499999999999993</c:v>
                </c:pt>
                <c:pt idx="37">
                  <c:v>0.83499999999999996</c:v>
                </c:pt>
                <c:pt idx="38">
                  <c:v>0.86166666666666669</c:v>
                </c:pt>
                <c:pt idx="39">
                  <c:v>0.88</c:v>
                </c:pt>
                <c:pt idx="40">
                  <c:v>0.89333333333333342</c:v>
                </c:pt>
                <c:pt idx="41">
                  <c:v>0.89833333333333343</c:v>
                </c:pt>
                <c:pt idx="42">
                  <c:v>0.89500000000000002</c:v>
                </c:pt>
                <c:pt idx="43">
                  <c:v>0.8933333333333332</c:v>
                </c:pt>
                <c:pt idx="44">
                  <c:v>0.88833333333333331</c:v>
                </c:pt>
                <c:pt idx="45">
                  <c:v>0.87333333333333341</c:v>
                </c:pt>
                <c:pt idx="46">
                  <c:v>0.8566666666666668</c:v>
                </c:pt>
                <c:pt idx="47">
                  <c:v>0.83999999999999986</c:v>
                </c:pt>
                <c:pt idx="48">
                  <c:v>0.82166666666666666</c:v>
                </c:pt>
                <c:pt idx="49">
                  <c:v>0.79333333333333333</c:v>
                </c:pt>
                <c:pt idx="50">
                  <c:v>0.7583333333333333</c:v>
                </c:pt>
                <c:pt idx="51">
                  <c:v>0.72166666666666657</c:v>
                </c:pt>
                <c:pt idx="52">
                  <c:v>0.68333333333333324</c:v>
                </c:pt>
                <c:pt idx="53">
                  <c:v>0.64333333333333342</c:v>
                </c:pt>
                <c:pt idx="54">
                  <c:v>0.60166666666666668</c:v>
                </c:pt>
                <c:pt idx="55">
                  <c:v>0.56666666666666654</c:v>
                </c:pt>
                <c:pt idx="56">
                  <c:v>0.54166666666666663</c:v>
                </c:pt>
                <c:pt idx="57">
                  <c:v>0.52999999999999992</c:v>
                </c:pt>
                <c:pt idx="58">
                  <c:v>0.52000000000000013</c:v>
                </c:pt>
                <c:pt idx="59">
                  <c:v>0.51833333333333342</c:v>
                </c:pt>
                <c:pt idx="60">
                  <c:v>0.52</c:v>
                </c:pt>
                <c:pt idx="61">
                  <c:v>0.52166666666666661</c:v>
                </c:pt>
                <c:pt idx="62">
                  <c:v>0.52500000000000002</c:v>
                </c:pt>
              </c:numCache>
            </c:numRef>
          </c:val>
          <c:smooth val="0"/>
          <c:extLst>
            <c:ext xmlns:c16="http://schemas.microsoft.com/office/drawing/2014/chart" uri="{C3380CC4-5D6E-409C-BE32-E72D297353CC}">
              <c16:uniqueId val="{00000005-466D-4831-9A28-EA3714F2C3BE}"/>
            </c:ext>
          </c:extLst>
        </c:ser>
        <c:ser>
          <c:idx val="4"/>
          <c:order val="6"/>
          <c:tx>
            <c:strRef>
              <c:f>'2'!$DF$2</c:f>
              <c:strCache>
                <c:ptCount val="1"/>
              </c:strCache>
            </c:strRef>
          </c:tx>
          <c:spPr>
            <a:ln w="28575" cap="rnd">
              <a:solidFill>
                <a:schemeClr val="accent5"/>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46234</c:v>
                </c:pt>
              </c:numCache>
            </c:numRef>
          </c:cat>
          <c:val>
            <c:numRef>
              <c:f>'2'!$DF$54:$DF$125</c:f>
              <c:numCache>
                <c:formatCode>0.00</c:formatCode>
                <c:ptCount val="72"/>
                <c:pt idx="62" formatCode="General">
                  <c:v>1.56</c:v>
                </c:pt>
              </c:numCache>
            </c:numRef>
          </c:val>
          <c:smooth val="0"/>
          <c:extLst>
            <c:ext xmlns:c16="http://schemas.microsoft.com/office/drawing/2014/chart" uri="{C3380CC4-5D6E-409C-BE32-E72D297353CC}">
              <c16:uniqueId val="{00000006-466D-4831-9A28-EA3714F2C3BE}"/>
            </c:ext>
          </c:extLst>
        </c:ser>
        <c:ser>
          <c:idx val="5"/>
          <c:order val="7"/>
          <c:spPr>
            <a:ln w="28575" cap="rnd">
              <a:noFill/>
              <a:round/>
            </a:ln>
            <a:effectLst/>
          </c:spPr>
          <c:marker>
            <c:symbol val="circle"/>
            <c:size val="4"/>
            <c:spPr>
              <a:solidFill>
                <a:schemeClr val="accent1">
                  <a:lumMod val="60000"/>
                  <a:lumOff val="40000"/>
                </a:schemeClr>
              </a:solidFill>
              <a:ln w="9525">
                <a:noFill/>
              </a:ln>
              <a:effectLst/>
            </c:spPr>
          </c:marker>
          <c:cat>
            <c:numRef>
              <c:f>'2'!$CX$54:$CX$125</c:f>
              <c:numCache>
                <c:formatCode>yyyy</c:formatCode>
                <c:ptCount val="72"/>
                <c:pt idx="6">
                  <c:v>44408</c:v>
                </c:pt>
                <c:pt idx="18">
                  <c:v>44756</c:v>
                </c:pt>
                <c:pt idx="30">
                  <c:v>45122</c:v>
                </c:pt>
                <c:pt idx="42">
                  <c:v>45488</c:v>
                </c:pt>
                <c:pt idx="54">
                  <c:v>45853</c:v>
                </c:pt>
                <c:pt idx="66">
                  <c:v>46234</c:v>
                </c:pt>
              </c:numCache>
            </c:numRef>
          </c:cat>
          <c:val>
            <c:numRef>
              <c:f>'2'!$DF$54:$DF$125</c:f>
              <c:numCache>
                <c:formatCode>0.00</c:formatCode>
                <c:ptCount val="72"/>
                <c:pt idx="62" formatCode="General">
                  <c:v>1.56</c:v>
                </c:pt>
              </c:numCache>
            </c:numRef>
          </c:val>
          <c:smooth val="0"/>
          <c:extLst>
            <c:ext xmlns:c16="http://schemas.microsoft.com/office/drawing/2014/chart" uri="{C3380CC4-5D6E-409C-BE32-E72D297353CC}">
              <c16:uniqueId val="{00000007-466D-4831-9A28-EA3714F2C3BE}"/>
            </c:ext>
          </c:extLst>
        </c:ser>
        <c:ser>
          <c:idx val="8"/>
          <c:order val="8"/>
          <c:spPr>
            <a:ln w="28575" cap="rnd">
              <a:noFill/>
              <a:round/>
            </a:ln>
            <a:effectLst/>
          </c:spPr>
          <c:marker>
            <c:symbol val="circle"/>
            <c:size val="4"/>
            <c:spPr>
              <a:solidFill>
                <a:schemeClr val="accent1"/>
              </a:solidFill>
              <a:ln w="9525">
                <a:noFill/>
              </a:ln>
              <a:effectLst/>
            </c:spPr>
          </c:marker>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8-466D-4831-9A28-EA3714F2C3BE}"/>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9-466D-4831-9A28-EA3714F2C3BE}"/>
              </c:ext>
            </c:extLst>
          </c:dPt>
          <c:cat>
            <c:numRef>
              <c:f>'2'!$CX$54:$CX$125</c:f>
              <c:numCache>
                <c:formatCode>yyyy</c:formatCode>
                <c:ptCount val="72"/>
                <c:pt idx="6">
                  <c:v>44408</c:v>
                </c:pt>
                <c:pt idx="18">
                  <c:v>44756</c:v>
                </c:pt>
                <c:pt idx="30">
                  <c:v>45122</c:v>
                </c:pt>
                <c:pt idx="42">
                  <c:v>45488</c:v>
                </c:pt>
                <c:pt idx="54">
                  <c:v>45853</c:v>
                </c:pt>
                <c:pt idx="66">
                  <c:v>46234</c:v>
                </c:pt>
              </c:numCache>
            </c:numRef>
          </c:cat>
          <c:val>
            <c:numRef>
              <c:f>'2'!$DG$54:$DG$125</c:f>
              <c:numCache>
                <c:formatCode>0.00</c:formatCode>
                <c:ptCount val="72"/>
                <c:pt idx="62" formatCode="General">
                  <c:v>2.06</c:v>
                </c:pt>
              </c:numCache>
            </c:numRef>
          </c:val>
          <c:smooth val="0"/>
          <c:extLst>
            <c:ext xmlns:c16="http://schemas.microsoft.com/office/drawing/2014/chart" uri="{C3380CC4-5D6E-409C-BE32-E72D297353CC}">
              <c16:uniqueId val="{0000000A-466D-4831-9A28-EA3714F2C3BE}"/>
            </c:ext>
          </c:extLst>
        </c:ser>
        <c:ser>
          <c:idx val="9"/>
          <c:order val="9"/>
          <c:spPr>
            <a:ln w="28575" cap="rnd">
              <a:noFill/>
              <a:round/>
            </a:ln>
            <a:effectLst/>
          </c:spPr>
          <c:marker>
            <c:symbol val="circle"/>
            <c:size val="4"/>
            <c:spPr>
              <a:solidFill>
                <a:schemeClr val="accent3">
                  <a:lumMod val="60000"/>
                  <a:lumOff val="40000"/>
                </a:schemeClr>
              </a:solidFill>
              <a:ln w="9525">
                <a:noFill/>
              </a:ln>
              <a:effectLst/>
            </c:spPr>
          </c:marker>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B-466D-4831-9A28-EA3714F2C3BE}"/>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466D-4831-9A28-EA3714F2C3BE}"/>
              </c:ext>
            </c:extLst>
          </c:dPt>
          <c:cat>
            <c:numRef>
              <c:f>'2'!$CX$54:$CX$125</c:f>
              <c:numCache>
                <c:formatCode>yyyy</c:formatCode>
                <c:ptCount val="72"/>
                <c:pt idx="6">
                  <c:v>44408</c:v>
                </c:pt>
                <c:pt idx="18">
                  <c:v>44756</c:v>
                </c:pt>
                <c:pt idx="30">
                  <c:v>45122</c:v>
                </c:pt>
                <c:pt idx="42">
                  <c:v>45488</c:v>
                </c:pt>
                <c:pt idx="54">
                  <c:v>45853</c:v>
                </c:pt>
                <c:pt idx="66">
                  <c:v>46234</c:v>
                </c:pt>
              </c:numCache>
            </c:numRef>
          </c:cat>
          <c:val>
            <c:numRef>
              <c:f>'2'!$DH$54:$DH$125</c:f>
              <c:numCache>
                <c:formatCode>0.00</c:formatCode>
                <c:ptCount val="72"/>
                <c:pt idx="62" formatCode="General">
                  <c:v>1.94</c:v>
                </c:pt>
              </c:numCache>
            </c:numRef>
          </c:val>
          <c:smooth val="0"/>
          <c:extLst>
            <c:ext xmlns:c16="http://schemas.microsoft.com/office/drawing/2014/chart" uri="{C3380CC4-5D6E-409C-BE32-E72D297353CC}">
              <c16:uniqueId val="{0000000D-466D-4831-9A28-EA3714F2C3BE}"/>
            </c:ext>
          </c:extLst>
        </c:ser>
        <c:ser>
          <c:idx val="10"/>
          <c:order val="10"/>
          <c:spPr>
            <a:ln w="28575" cap="rnd">
              <a:noFill/>
              <a:round/>
            </a:ln>
            <a:effectLst/>
          </c:spPr>
          <c:marker>
            <c:symbol val="circle"/>
            <c:size val="4"/>
            <c:spPr>
              <a:solidFill>
                <a:schemeClr val="accent3"/>
              </a:solidFill>
              <a:ln w="9525">
                <a:noFill/>
              </a:ln>
              <a:effectLst/>
            </c:spPr>
          </c:marker>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E-466D-4831-9A28-EA3714F2C3BE}"/>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0F-466D-4831-9A28-EA3714F2C3BE}"/>
              </c:ext>
            </c:extLst>
          </c:dPt>
          <c:cat>
            <c:numRef>
              <c:f>'2'!$CX$54:$CX$125</c:f>
              <c:numCache>
                <c:formatCode>yyyy</c:formatCode>
                <c:ptCount val="72"/>
                <c:pt idx="6">
                  <c:v>44408</c:v>
                </c:pt>
                <c:pt idx="18">
                  <c:v>44756</c:v>
                </c:pt>
                <c:pt idx="30">
                  <c:v>45122</c:v>
                </c:pt>
                <c:pt idx="42">
                  <c:v>45488</c:v>
                </c:pt>
                <c:pt idx="54">
                  <c:v>45853</c:v>
                </c:pt>
                <c:pt idx="66">
                  <c:v>46234</c:v>
                </c:pt>
              </c:numCache>
            </c:numRef>
          </c:cat>
          <c:val>
            <c:numRef>
              <c:f>'2'!$DI$54:$DI$125</c:f>
              <c:numCache>
                <c:formatCode>0.00</c:formatCode>
                <c:ptCount val="72"/>
                <c:pt idx="62" formatCode="General">
                  <c:v>2.4300000000000002</c:v>
                </c:pt>
              </c:numCache>
            </c:numRef>
          </c:val>
          <c:smooth val="0"/>
          <c:extLst>
            <c:ext xmlns:c16="http://schemas.microsoft.com/office/drawing/2014/chart" uri="{C3380CC4-5D6E-409C-BE32-E72D297353CC}">
              <c16:uniqueId val="{00000010-466D-4831-9A28-EA3714F2C3BE}"/>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none"/>
        <c:minorTickMark val="out"/>
        <c:tickLblPos val="low"/>
        <c:spPr>
          <a:noFill/>
          <a:ln w="6350" cap="flat" cmpd="sng" algn="ctr">
            <a:solidFill>
              <a:schemeClr val="bg1">
                <a:lumMod val="75000"/>
              </a:schemeClr>
            </a:solidFill>
            <a:round/>
          </a:ln>
          <a:effectLst/>
        </c:spPr>
        <c:txPr>
          <a:bodyPr rot="0" spcFirstLastPara="1" vertOverflow="ellipsis"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4"/>
          <c:min val="-0.5"/>
        </c:scaling>
        <c:delete val="0"/>
        <c:axPos val="l"/>
        <c:majorGridlines>
          <c:spPr>
            <a:ln w="3175" cap="flat" cmpd="sng" algn="ctr">
              <a:solidFill>
                <a:schemeClr val="bg1">
                  <a:lumMod val="75000"/>
                </a:schemeClr>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5.3045408806476096E-2"/>
          <c:y val="0.76785014262152762"/>
          <c:w val="0.7769518436422459"/>
          <c:h val="0.23214985737847235"/>
        </c:manualLayout>
      </c:layout>
      <c:overlay val="0"/>
      <c:spPr>
        <a:noFill/>
        <a:ln w="12700">
          <a:noFill/>
        </a:ln>
        <a:effectLst/>
      </c:spPr>
      <c:txPr>
        <a:bodyPr rot="0" spcFirstLastPara="1" vertOverflow="ellipsis" vert="horz" wrap="square" anchor="ctr" anchorCtr="1"/>
        <a:lstStyle/>
        <a:p>
          <a:pPr>
            <a:defRPr sz="75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600808</xdr:colOff>
      <xdr:row>4</xdr:row>
      <xdr:rowOff>89337</xdr:rowOff>
    </xdr:from>
    <xdr:to>
      <xdr:col>1</xdr:col>
      <xdr:colOff>2212730</xdr:colOff>
      <xdr:row>4</xdr:row>
      <xdr:rowOff>2922984</xdr:rowOff>
    </xdr:to>
    <xdr:graphicFrame macro="">
      <xdr:nvGraphicFramePr>
        <xdr:cNvPr id="13" name="Grafikon 12">
          <a:extLst>
            <a:ext uri="{FF2B5EF4-FFF2-40B4-BE49-F238E27FC236}">
              <a16:creationId xmlns:a16="http://schemas.microsoft.com/office/drawing/2014/main" id="{00000000-0008-0000-0100-00000D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17095</xdr:colOff>
      <xdr:row>4</xdr:row>
      <xdr:rowOff>85480</xdr:rowOff>
    </xdr:from>
    <xdr:to>
      <xdr:col>4</xdr:col>
      <xdr:colOff>0</xdr:colOff>
      <xdr:row>4</xdr:row>
      <xdr:rowOff>2922984</xdr:rowOff>
    </xdr:to>
    <xdr:graphicFrame macro="">
      <xdr:nvGraphicFramePr>
        <xdr:cNvPr id="30" name="Grafikon 29">
          <a:extLst>
            <a:ext uri="{FF2B5EF4-FFF2-40B4-BE49-F238E27FC236}">
              <a16:creationId xmlns:a16="http://schemas.microsoft.com/office/drawing/2014/main" id="{00000000-0008-0000-0100-00001E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26023</xdr:colOff>
      <xdr:row>9</xdr:row>
      <xdr:rowOff>87082</xdr:rowOff>
    </xdr:from>
    <xdr:to>
      <xdr:col>4</xdr:col>
      <xdr:colOff>0</xdr:colOff>
      <xdr:row>10</xdr:row>
      <xdr:rowOff>0</xdr:rowOff>
    </xdr:to>
    <xdr:graphicFrame macro="">
      <xdr:nvGraphicFramePr>
        <xdr:cNvPr id="16" name="Grafikon 15">
          <a:extLst>
            <a:ext uri="{FF2B5EF4-FFF2-40B4-BE49-F238E27FC236}">
              <a16:creationId xmlns:a16="http://schemas.microsoft.com/office/drawing/2014/main" id="{00000000-0008-0000-0100-00001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49224</xdr:colOff>
      <xdr:row>13</xdr:row>
      <xdr:rowOff>0</xdr:rowOff>
    </xdr:from>
    <xdr:to>
      <xdr:col>2</xdr:col>
      <xdr:colOff>0</xdr:colOff>
      <xdr:row>13</xdr:row>
      <xdr:rowOff>2835141</xdr:rowOff>
    </xdr:to>
    <xdr:graphicFrame macro="">
      <xdr:nvGraphicFramePr>
        <xdr:cNvPr id="17" name="Grafikon 16">
          <a:extLst>
            <a:ext uri="{FF2B5EF4-FFF2-40B4-BE49-F238E27FC236}">
              <a16:creationId xmlns:a16="http://schemas.microsoft.com/office/drawing/2014/main" id="{00000000-0008-0000-0100-00001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0</xdr:colOff>
      <xdr:row>13</xdr:row>
      <xdr:rowOff>32727</xdr:rowOff>
    </xdr:from>
    <xdr:to>
      <xdr:col>3</xdr:col>
      <xdr:colOff>2197100</xdr:colOff>
      <xdr:row>14</xdr:row>
      <xdr:rowOff>0</xdr:rowOff>
    </xdr:to>
    <xdr:graphicFrame macro="">
      <xdr:nvGraphicFramePr>
        <xdr:cNvPr id="18" name="Grafikon 17">
          <a:extLst>
            <a:ext uri="{FF2B5EF4-FFF2-40B4-BE49-F238E27FC236}">
              <a16:creationId xmlns:a16="http://schemas.microsoft.com/office/drawing/2014/main" id="{00000000-0008-0000-0100-00001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608134</xdr:colOff>
      <xdr:row>18</xdr:row>
      <xdr:rowOff>0</xdr:rowOff>
    </xdr:from>
    <xdr:to>
      <xdr:col>1</xdr:col>
      <xdr:colOff>2198076</xdr:colOff>
      <xdr:row>18</xdr:row>
      <xdr:rowOff>2832340</xdr:rowOff>
    </xdr:to>
    <xdr:graphicFrame macro="">
      <xdr:nvGraphicFramePr>
        <xdr:cNvPr id="19" name="Grafikon 18">
          <a:extLst>
            <a:ext uri="{FF2B5EF4-FFF2-40B4-BE49-F238E27FC236}">
              <a16:creationId xmlns:a16="http://schemas.microsoft.com/office/drawing/2014/main" id="{00000000-0008-0000-0100-00001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3</xdr:col>
      <xdr:colOff>0</xdr:colOff>
      <xdr:row>18</xdr:row>
      <xdr:rowOff>0</xdr:rowOff>
    </xdr:from>
    <xdr:to>
      <xdr:col>3</xdr:col>
      <xdr:colOff>2194719</xdr:colOff>
      <xdr:row>18</xdr:row>
      <xdr:rowOff>2829719</xdr:rowOff>
    </xdr:to>
    <xdr:graphicFrame macro="">
      <xdr:nvGraphicFramePr>
        <xdr:cNvPr id="15" name="Grafikon 14">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607390</xdr:colOff>
      <xdr:row>23</xdr:row>
      <xdr:rowOff>0</xdr:rowOff>
    </xdr:from>
    <xdr:to>
      <xdr:col>2</xdr:col>
      <xdr:colOff>5107</xdr:colOff>
      <xdr:row>23</xdr:row>
      <xdr:rowOff>2827131</xdr:rowOff>
    </xdr:to>
    <xdr:graphicFrame macro="">
      <xdr:nvGraphicFramePr>
        <xdr:cNvPr id="21" name="Grafikon 20">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611945</xdr:colOff>
      <xdr:row>23</xdr:row>
      <xdr:rowOff>18342</xdr:rowOff>
    </xdr:from>
    <xdr:to>
      <xdr:col>4</xdr:col>
      <xdr:colOff>24848</xdr:colOff>
      <xdr:row>23</xdr:row>
      <xdr:rowOff>2824370</xdr:rowOff>
    </xdr:to>
    <xdr:graphicFrame macro="">
      <xdr:nvGraphicFramePr>
        <xdr:cNvPr id="22" name="Grafikon 21">
          <a:extLst>
            <a:ext uri="{FF2B5EF4-FFF2-40B4-BE49-F238E27FC236}">
              <a16:creationId xmlns:a16="http://schemas.microsoft.com/office/drawing/2014/main" id="{00000000-0008-0000-0100-00001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9</xdr:row>
      <xdr:rowOff>0</xdr:rowOff>
    </xdr:from>
    <xdr:to>
      <xdr:col>1</xdr:col>
      <xdr:colOff>2212730</xdr:colOff>
      <xdr:row>9</xdr:row>
      <xdr:rowOff>2833035</xdr:rowOff>
    </xdr:to>
    <xdr:graphicFrame macro="">
      <xdr:nvGraphicFramePr>
        <xdr:cNvPr id="2" name="Grafikon 1">
          <a:extLst>
            <a:ext uri="{FF2B5EF4-FFF2-40B4-BE49-F238E27FC236}">
              <a16:creationId xmlns:a16="http://schemas.microsoft.com/office/drawing/2014/main" id="{0679DC4B-F6DC-4C4A-A9D7-995B9F64DDD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0.08457</cdr:x>
      <cdr:y>0</cdr:y>
    </cdr:from>
    <cdr:to>
      <cdr:x>0.73232</cdr:x>
      <cdr:y>0.06473</cdr:y>
    </cdr:to>
    <cdr:sp macro="" textlink="">
      <cdr:nvSpPr>
        <cdr:cNvPr id="2" name="PoljeZBesedilom 1"/>
        <cdr:cNvSpPr txBox="1"/>
      </cdr:nvSpPr>
      <cdr:spPr>
        <a:xfrm xmlns:a="http://schemas.openxmlformats.org/drawingml/2006/main">
          <a:off x="185804" y="0"/>
          <a:ext cx="1423172" cy="1833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drawings/drawing11.xml><?xml version="1.0" encoding="utf-8"?>
<c:userShapes xmlns:c="http://schemas.openxmlformats.org/drawingml/2006/chart">
  <cdr:relSizeAnchor xmlns:cdr="http://schemas.openxmlformats.org/drawingml/2006/chartDrawing">
    <cdr:from>
      <cdr:x>0.11256</cdr:x>
      <cdr:y>0.03652</cdr:y>
    </cdr:from>
    <cdr:to>
      <cdr:x>0.22693</cdr:x>
      <cdr:y>0.0913</cdr:y>
    </cdr:to>
    <cdr:sp macro="" textlink="">
      <cdr:nvSpPr>
        <cdr:cNvPr id="20" name="PoljeZBesedilom 19"/>
        <cdr:cNvSpPr txBox="1"/>
      </cdr:nvSpPr>
      <cdr:spPr>
        <a:xfrm xmlns:a="http://schemas.openxmlformats.org/drawingml/2006/main">
          <a:off x="899948" y="183931"/>
          <a:ext cx="914400" cy="27589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l-SI" sz="1100"/>
        </a:p>
      </cdr:txBody>
    </cdr:sp>
  </cdr:relSizeAnchor>
  <cdr:relSizeAnchor xmlns:cdr="http://schemas.openxmlformats.org/drawingml/2006/chartDrawing">
    <cdr:from>
      <cdr:x>0.0654</cdr:x>
      <cdr:y>0.01931</cdr:y>
    </cdr:from>
    <cdr:to>
      <cdr:x>0.93115</cdr:x>
      <cdr:y>0.09331</cdr:y>
    </cdr:to>
    <cdr:sp macro="" textlink="">
      <cdr:nvSpPr>
        <cdr:cNvPr id="21" name="PoljeZBesedilom 20"/>
        <cdr:cNvSpPr txBox="1"/>
      </cdr:nvSpPr>
      <cdr:spPr>
        <a:xfrm xmlns:a="http://schemas.openxmlformats.org/drawingml/2006/main">
          <a:off x="144718" y="54716"/>
          <a:ext cx="1915671" cy="2096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(EUR</a:t>
          </a:r>
          <a:r>
            <a:rPr lang="sl-SI" sz="700" i="1" baseline="0">
              <a:latin typeface="Arial Narrow" panose="020B0606020202030204" pitchFamily="34" charset="0"/>
              <a:cs typeface="Arial" panose="020B0604020202020204" pitchFamily="34" charset="0"/>
            </a:rPr>
            <a:t> billion)             </a:t>
          </a:r>
          <a:r>
            <a:rPr lang="sl-SI" sz="700" baseline="0">
              <a:latin typeface="Arial Narrow" panose="020B0606020202030204" pitchFamily="34" charset="0"/>
              <a:cs typeface="Arial" panose="020B0604020202020204" pitchFamily="34" charset="0"/>
            </a:rPr>
            <a:t>        	                                    </a:t>
          </a:r>
          <a:r>
            <a:rPr lang="sl-SI" sz="700" i="1" baseline="0">
              <a:latin typeface="Arial Narrow" panose="020B0606020202030204" pitchFamily="34" charset="0"/>
              <a:cs typeface="Arial" panose="020B0604020202020204" pitchFamily="34" charset="0"/>
            </a:rPr>
            <a:t>(%)</a:t>
          </a:r>
          <a:endParaRPr lang="sl-SI" sz="700" i="1">
            <a:latin typeface="Arial Narrow" panose="020B060602020203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0.07241</cdr:x>
      <cdr:y>0.0084</cdr:y>
    </cdr:from>
    <cdr:to>
      <cdr:x>0.40941</cdr:x>
      <cdr:y>0.06209</cdr:y>
    </cdr:to>
    <cdr:sp macro="" textlink="">
      <cdr:nvSpPr>
        <cdr:cNvPr id="2" name="PoljeZBesedilom 1"/>
        <cdr:cNvSpPr txBox="1"/>
      </cdr:nvSpPr>
      <cdr:spPr>
        <a:xfrm xmlns:a="http://schemas.openxmlformats.org/drawingml/2006/main">
          <a:off x="160699" y="23812"/>
          <a:ext cx="747829" cy="1521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a:effectLst/>
            <a:latin typeface="Arial Narrow" panose="020B060602020203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i="1">
            <a:latin typeface="Arial Narrow" panose="020B060602020203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0.07666</cdr:x>
      <cdr:y>0.01259</cdr:y>
    </cdr:from>
    <cdr:to>
      <cdr:x>0.27561</cdr:x>
      <cdr:y>0.06261</cdr:y>
    </cdr:to>
    <cdr:sp macro="" textlink="">
      <cdr:nvSpPr>
        <cdr:cNvPr id="4" name="PoljeZBesedilom 1"/>
        <cdr:cNvSpPr txBox="1"/>
      </cdr:nvSpPr>
      <cdr:spPr>
        <a:xfrm xmlns:a="http://schemas.openxmlformats.org/drawingml/2006/main">
          <a:off x="170283" y="35719"/>
          <a:ext cx="441924" cy="1419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a:latin typeface="Arial Narrow" panose="020B060602020203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0.07616</cdr:x>
      <cdr:y>0.01473</cdr:y>
    </cdr:from>
    <cdr:to>
      <cdr:x>0.22793</cdr:x>
      <cdr:y>0.07708</cdr:y>
    </cdr:to>
    <cdr:sp macro="" textlink="">
      <cdr:nvSpPr>
        <cdr:cNvPr id="4" name="PoljeZBesedilom 3"/>
        <cdr:cNvSpPr txBox="1"/>
      </cdr:nvSpPr>
      <cdr:spPr>
        <a:xfrm xmlns:a="http://schemas.openxmlformats.org/drawingml/2006/main">
          <a:off x="168488" y="41673"/>
          <a:ext cx="335768" cy="1764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5.xml><?xml version="1.0" encoding="utf-8"?>
<c:userShapes xmlns:c="http://schemas.openxmlformats.org/drawingml/2006/chart">
  <cdr:relSizeAnchor xmlns:cdr="http://schemas.openxmlformats.org/drawingml/2006/chartDrawing">
    <cdr:from>
      <cdr:x>0.09171</cdr:x>
      <cdr:y>0.0126</cdr:y>
    </cdr:from>
    <cdr:to>
      <cdr:x>0.30623</cdr:x>
      <cdr:y>0.07042</cdr:y>
    </cdr:to>
    <cdr:sp macro="" textlink="">
      <cdr:nvSpPr>
        <cdr:cNvPr id="2" name="PoljeZBesedilom 1"/>
        <cdr:cNvSpPr txBox="1"/>
      </cdr:nvSpPr>
      <cdr:spPr>
        <a:xfrm xmlns:a="http://schemas.openxmlformats.org/drawingml/2006/main">
          <a:off x="200772" y="35720"/>
          <a:ext cx="469617" cy="1639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0.08354</cdr:x>
      <cdr:y>0.01656</cdr:y>
    </cdr:from>
    <cdr:to>
      <cdr:x>0.19238</cdr:x>
      <cdr:y>0.0614</cdr:y>
    </cdr:to>
    <cdr:sp macro="" textlink="">
      <cdr:nvSpPr>
        <cdr:cNvPr id="2" name="PoljeZBesedilom 1"/>
        <cdr:cNvSpPr txBox="1"/>
      </cdr:nvSpPr>
      <cdr:spPr>
        <a:xfrm xmlns:a="http://schemas.openxmlformats.org/drawingml/2006/main">
          <a:off x="183539" y="53578"/>
          <a:ext cx="239132" cy="14508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7.xml><?xml version="1.0" encoding="utf-8"?>
<c:userShapes xmlns:c="http://schemas.openxmlformats.org/drawingml/2006/chart">
  <cdr:relSizeAnchor xmlns:cdr="http://schemas.openxmlformats.org/drawingml/2006/chartDrawing">
    <cdr:from>
      <cdr:x>0.04528</cdr:x>
      <cdr:y>0</cdr:y>
    </cdr:from>
    <cdr:to>
      <cdr:x>0.41333</cdr:x>
      <cdr:y>0.07811</cdr:y>
    </cdr:to>
    <cdr:sp macro="" textlink="">
      <cdr:nvSpPr>
        <cdr:cNvPr id="2" name="PoljeZBesedilom 1"/>
        <cdr:cNvSpPr txBox="1"/>
      </cdr:nvSpPr>
      <cdr:spPr>
        <a:xfrm xmlns:a="http://schemas.openxmlformats.org/drawingml/2006/main">
          <a:off x="99452" y="0"/>
          <a:ext cx="808368" cy="2214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mrd EUR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dr:relSizeAnchor xmlns:cdr="http://schemas.openxmlformats.org/drawingml/2006/chartDrawing">
    <cdr:from>
      <cdr:x>0.78701</cdr:x>
      <cdr:y>0</cdr:y>
    </cdr:from>
    <cdr:to>
      <cdr:x>1</cdr:x>
      <cdr:y>0.07811</cdr:y>
    </cdr:to>
    <cdr:sp macro="" textlink="">
      <cdr:nvSpPr>
        <cdr:cNvPr id="3" name="PoljeZBesedilom 1"/>
        <cdr:cNvSpPr txBox="1"/>
      </cdr:nvSpPr>
      <cdr:spPr>
        <a:xfrm xmlns:a="http://schemas.openxmlformats.org/drawingml/2006/main">
          <a:off x="1697690" y="0"/>
          <a:ext cx="459441" cy="22144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userShapes>
</file>

<file path=xl/drawings/drawing8.xml><?xml version="1.0" encoding="utf-8"?>
<c:userShapes xmlns:c="http://schemas.openxmlformats.org/drawingml/2006/chart">
  <cdr:relSizeAnchor xmlns:cdr="http://schemas.openxmlformats.org/drawingml/2006/chartDrawing">
    <cdr:from>
      <cdr:x>0.04903</cdr:x>
      <cdr:y>0.01887</cdr:y>
    </cdr:from>
    <cdr:to>
      <cdr:x>0.33051</cdr:x>
      <cdr:y>0.06728</cdr:y>
    </cdr:to>
    <cdr:sp macro="" textlink="">
      <cdr:nvSpPr>
        <cdr:cNvPr id="3" name="PoljeZBesedilom 1"/>
        <cdr:cNvSpPr txBox="1"/>
      </cdr:nvSpPr>
      <cdr:spPr>
        <a:xfrm xmlns:a="http://schemas.openxmlformats.org/drawingml/2006/main">
          <a:off x="107986" y="53578"/>
          <a:ext cx="620003" cy="137467"/>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baseline="0">
              <a:effectLst/>
              <a:latin typeface="Arial Narrow" panose="020B0606020202030204" pitchFamily="34" charset="0"/>
              <a:ea typeface="+mn-ea"/>
              <a:cs typeface="Arial" panose="020B0604020202020204" pitchFamily="34" charset="0"/>
            </a:rPr>
            <a:t>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0.08618</cdr:x>
      <cdr:y>0</cdr:y>
    </cdr:from>
    <cdr:to>
      <cdr:x>0.99401</cdr:x>
      <cdr:y>0.07423</cdr:y>
    </cdr:to>
    <cdr:sp macro="" textlink="">
      <cdr:nvSpPr>
        <cdr:cNvPr id="2" name="PoljeZBesedilom 1"/>
        <cdr:cNvSpPr txBox="1"/>
      </cdr:nvSpPr>
      <cdr:spPr>
        <a:xfrm xmlns:a="http://schemas.openxmlformats.org/drawingml/2006/main">
          <a:off x="190198" y="0"/>
          <a:ext cx="2003513" cy="2107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2026_04/Mese&#269;na%20informacija_predlog_brez_liz%20ANG.xlsx" TargetMode="External"/><Relationship Id="rId2" Type="http://schemas.openxmlformats.org/officeDocument/2006/relationships/externalLinkPath" Target="file:///F:\Pub\Mesecna_informacija\2026\2026_04\Mese&#269;na%20informacija_predlog_brez_liz%20ANG.xlsx" TargetMode="External"/><Relationship Id="rId1" Type="http://schemas.openxmlformats.org/officeDocument/2006/relationships/externalLinkPath" Target="/Pub/Mesecna_informacija/2026/2026_04/Mese&#269;na%20informacija_predlog_brez_liz%20AN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Mese&#269;na_informacija_podatki\Zbirni%20kazalci%20za%20MI\Zbirni%20kazalci%20o%20poslovanju%20bank.xlsx" TargetMode="External"/><Relationship Id="rId1" Type="http://schemas.openxmlformats.org/officeDocument/2006/relationships/externalLinkPath" Target="file:///\\fstsrv\fstshr\Mese&#269;na_informacija_podatki\Zbirni%20kazalci%20za%20MI\Zbirni%20kazalci%20o%20poslovanju%20ba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endices"/>
      <sheetName val="1"/>
      <sheetName val="2"/>
      <sheetName val="3"/>
      <sheetName val="4"/>
      <sheetName val="5"/>
      <sheetName val="6"/>
      <sheetName val="7"/>
      <sheetName val="8"/>
      <sheetName val="9"/>
      <sheetName val="10"/>
      <sheetName val="11"/>
      <sheetName val="12"/>
      <sheetName val="13"/>
      <sheetName val="14"/>
    </sheetNames>
    <sheetDataSet>
      <sheetData sheetId="0"/>
      <sheetData sheetId="1"/>
      <sheetData sheetId="2">
        <row r="150">
          <cell r="Z150">
            <v>44227</v>
          </cell>
        </row>
        <row r="151">
          <cell r="Z151">
            <v>44255</v>
          </cell>
        </row>
        <row r="152">
          <cell r="Z152">
            <v>44286</v>
          </cell>
        </row>
        <row r="153">
          <cell r="Z153">
            <v>44316</v>
          </cell>
        </row>
        <row r="154">
          <cell r="Z154">
            <v>44347</v>
          </cell>
        </row>
        <row r="155">
          <cell r="Z155">
            <v>44377</v>
          </cell>
        </row>
        <row r="156">
          <cell r="Z156">
            <v>44408</v>
          </cell>
        </row>
        <row r="157">
          <cell r="Z157">
            <v>44439</v>
          </cell>
        </row>
        <row r="158">
          <cell r="Z158">
            <v>44469</v>
          </cell>
        </row>
        <row r="159">
          <cell r="Z159">
            <v>44500</v>
          </cell>
        </row>
        <row r="160">
          <cell r="Z160">
            <v>44530</v>
          </cell>
        </row>
        <row r="161">
          <cell r="Z161">
            <v>44561</v>
          </cell>
        </row>
        <row r="162">
          <cell r="Z162">
            <v>44592</v>
          </cell>
        </row>
        <row r="163">
          <cell r="Z163">
            <v>44620</v>
          </cell>
        </row>
        <row r="164">
          <cell r="Z164">
            <v>44651</v>
          </cell>
        </row>
        <row r="165">
          <cell r="Z165">
            <v>44681</v>
          </cell>
        </row>
        <row r="166">
          <cell r="Z166">
            <v>44712</v>
          </cell>
        </row>
        <row r="167">
          <cell r="Z167">
            <v>44742</v>
          </cell>
        </row>
        <row r="168">
          <cell r="Z168">
            <v>44773</v>
          </cell>
        </row>
        <row r="169">
          <cell r="Z169">
            <v>44804</v>
          </cell>
        </row>
        <row r="170">
          <cell r="Z170">
            <v>44834</v>
          </cell>
        </row>
        <row r="171">
          <cell r="Z171">
            <v>44865</v>
          </cell>
        </row>
        <row r="172">
          <cell r="Z172">
            <v>44895</v>
          </cell>
        </row>
        <row r="173">
          <cell r="Z173">
            <v>44926</v>
          </cell>
        </row>
        <row r="174">
          <cell r="Z174">
            <v>44957</v>
          </cell>
        </row>
        <row r="175">
          <cell r="Z175">
            <v>44985</v>
          </cell>
        </row>
        <row r="176">
          <cell r="Z176">
            <v>45016</v>
          </cell>
        </row>
        <row r="177">
          <cell r="Z177">
            <v>45046</v>
          </cell>
        </row>
        <row r="178">
          <cell r="Z178">
            <v>45077</v>
          </cell>
        </row>
        <row r="179">
          <cell r="Z179">
            <v>45107</v>
          </cell>
        </row>
        <row r="180">
          <cell r="Z180">
            <v>45138</v>
          </cell>
        </row>
        <row r="181">
          <cell r="Z181">
            <v>45169</v>
          </cell>
        </row>
        <row r="182">
          <cell r="Z182">
            <v>45199</v>
          </cell>
        </row>
        <row r="183">
          <cell r="Z183">
            <v>45230</v>
          </cell>
        </row>
        <row r="184">
          <cell r="Z184">
            <v>45260</v>
          </cell>
        </row>
        <row r="185">
          <cell r="Z185">
            <v>45291</v>
          </cell>
        </row>
        <row r="186">
          <cell r="Z186">
            <v>45322</v>
          </cell>
        </row>
        <row r="187">
          <cell r="Z187">
            <v>45351</v>
          </cell>
        </row>
        <row r="188">
          <cell r="Z188">
            <v>45382</v>
          </cell>
        </row>
        <row r="189">
          <cell r="Z189">
            <v>45412</v>
          </cell>
        </row>
        <row r="190">
          <cell r="Z190">
            <v>45443</v>
          </cell>
        </row>
        <row r="191">
          <cell r="Z191">
            <v>45473</v>
          </cell>
        </row>
        <row r="192">
          <cell r="Z192">
            <v>45504</v>
          </cell>
        </row>
        <row r="193">
          <cell r="Z193">
            <v>45535</v>
          </cell>
        </row>
        <row r="194">
          <cell r="Z194">
            <v>45565</v>
          </cell>
        </row>
        <row r="195">
          <cell r="Z195">
            <v>45596</v>
          </cell>
        </row>
        <row r="196">
          <cell r="Z196">
            <v>45626</v>
          </cell>
        </row>
        <row r="197">
          <cell r="Z197">
            <v>45657</v>
          </cell>
        </row>
        <row r="198">
          <cell r="Z198">
            <v>45688</v>
          </cell>
        </row>
        <row r="199">
          <cell r="Z199">
            <v>45716</v>
          </cell>
        </row>
        <row r="200">
          <cell r="Z200">
            <v>45747</v>
          </cell>
        </row>
        <row r="201">
          <cell r="Z201">
            <v>45777</v>
          </cell>
        </row>
        <row r="202">
          <cell r="Z202">
            <v>45808</v>
          </cell>
        </row>
        <row r="203">
          <cell r="Z203">
            <v>45838</v>
          </cell>
        </row>
        <row r="204">
          <cell r="Z204">
            <v>45869</v>
          </cell>
        </row>
        <row r="205">
          <cell r="Z205">
            <v>45900</v>
          </cell>
        </row>
        <row r="206">
          <cell r="Z206">
            <v>45930</v>
          </cell>
        </row>
        <row r="207">
          <cell r="Z207">
            <v>45961</v>
          </cell>
        </row>
        <row r="208">
          <cell r="Z208">
            <v>45991</v>
          </cell>
        </row>
        <row r="209">
          <cell r="Z209">
            <v>46022</v>
          </cell>
        </row>
        <row r="210">
          <cell r="Z210">
            <v>46053</v>
          </cell>
        </row>
        <row r="211">
          <cell r="Z211">
            <v>46081</v>
          </cell>
        </row>
        <row r="212">
          <cell r="Z212">
            <v>46112</v>
          </cell>
        </row>
        <row r="213">
          <cell r="Z213">
            <v>46142</v>
          </cell>
        </row>
        <row r="214">
          <cell r="Z214">
            <v>46173</v>
          </cell>
        </row>
        <row r="215">
          <cell r="Z215">
            <v>46203</v>
          </cell>
        </row>
        <row r="216">
          <cell r="Z216">
            <v>46234</v>
          </cell>
        </row>
        <row r="217">
          <cell r="Z217">
            <v>46265</v>
          </cell>
        </row>
        <row r="218">
          <cell r="Z218">
            <v>46295</v>
          </cell>
        </row>
        <row r="219">
          <cell r="Z219">
            <v>46326</v>
          </cell>
        </row>
        <row r="220">
          <cell r="Z220">
            <v>46356</v>
          </cell>
        </row>
        <row r="221">
          <cell r="Z221">
            <v>46387</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O"/>
      <sheetName val="ANG"/>
      <sheetName val="Izvoz"/>
    </sheetNames>
    <sheetDataSet>
      <sheetData sheetId="0" refreshError="1"/>
      <sheetData sheetId="1" refreshError="1"/>
      <sheetData sheetId="2">
        <row r="2">
          <cell r="CO2" t="str">
            <v>Datum</v>
          </cell>
          <cell r="CP2" t="str">
            <v>Neto stabilno financiranje (NSFR)</v>
          </cell>
        </row>
        <row r="3">
          <cell r="CO3">
            <v>43100</v>
          </cell>
          <cell r="CP3">
            <v>148.54</v>
          </cell>
        </row>
        <row r="4">
          <cell r="CO4">
            <v>43190</v>
          </cell>
          <cell r="CP4">
            <v>148.17000000000002</v>
          </cell>
        </row>
        <row r="5">
          <cell r="CO5">
            <v>43281</v>
          </cell>
          <cell r="CP5">
            <v>148.6</v>
          </cell>
        </row>
        <row r="6">
          <cell r="CO6">
            <v>43373</v>
          </cell>
          <cell r="CP6">
            <v>149.62</v>
          </cell>
        </row>
        <row r="7">
          <cell r="CO7">
            <v>43465</v>
          </cell>
          <cell r="CP7">
            <v>152.08000000000001</v>
          </cell>
        </row>
        <row r="8">
          <cell r="CO8">
            <v>43555</v>
          </cell>
          <cell r="CP8">
            <v>151.05000000000001</v>
          </cell>
        </row>
        <row r="9">
          <cell r="CO9">
            <v>43646</v>
          </cell>
          <cell r="CP9">
            <v>150.04</v>
          </cell>
        </row>
        <row r="10">
          <cell r="CO10">
            <v>43738</v>
          </cell>
          <cell r="CP10">
            <v>150.91</v>
          </cell>
        </row>
        <row r="11">
          <cell r="CO11">
            <v>43830</v>
          </cell>
          <cell r="CP11">
            <v>153.47</v>
          </cell>
        </row>
        <row r="12">
          <cell r="CO12">
            <v>43921</v>
          </cell>
          <cell r="CP12">
            <v>148.18</v>
          </cell>
        </row>
        <row r="13">
          <cell r="CO13">
            <v>44012</v>
          </cell>
          <cell r="CP13">
            <v>157.32</v>
          </cell>
        </row>
        <row r="14">
          <cell r="CO14">
            <v>44104</v>
          </cell>
          <cell r="CP14">
            <v>157.13</v>
          </cell>
        </row>
        <row r="15">
          <cell r="CO15">
            <v>44196</v>
          </cell>
          <cell r="CP15">
            <v>162.61000000000001</v>
          </cell>
        </row>
        <row r="16">
          <cell r="CO16">
            <v>44286</v>
          </cell>
          <cell r="CP16">
            <v>164.54</v>
          </cell>
        </row>
        <row r="17">
          <cell r="CO17">
            <v>44377</v>
          </cell>
          <cell r="CP17">
            <v>167.92000000000002</v>
          </cell>
        </row>
        <row r="18">
          <cell r="CO18">
            <v>44469</v>
          </cell>
          <cell r="CP18">
            <v>169.64000000000001</v>
          </cell>
        </row>
        <row r="19">
          <cell r="CO19">
            <v>44561</v>
          </cell>
          <cell r="CP19">
            <v>167.89000000000001</v>
          </cell>
        </row>
        <row r="20">
          <cell r="CO20">
            <v>44651</v>
          </cell>
          <cell r="CP20">
            <v>162.41</v>
          </cell>
        </row>
        <row r="21">
          <cell r="CO21">
            <v>44742</v>
          </cell>
          <cell r="CP21">
            <v>163.68</v>
          </cell>
        </row>
        <row r="22">
          <cell r="CO22">
            <v>44834</v>
          </cell>
          <cell r="CP22">
            <v>164.34</v>
          </cell>
        </row>
        <row r="23">
          <cell r="CO23">
            <v>44926</v>
          </cell>
          <cell r="CP23">
            <v>169.57</v>
          </cell>
        </row>
        <row r="24">
          <cell r="CO24">
            <v>45016</v>
          </cell>
          <cell r="CP24">
            <v>173.51</v>
          </cell>
        </row>
        <row r="25">
          <cell r="CO25">
            <v>45107</v>
          </cell>
          <cell r="CP25">
            <v>175.97</v>
          </cell>
        </row>
        <row r="26">
          <cell r="CO26">
            <v>45199</v>
          </cell>
          <cell r="CP26">
            <v>176.91</v>
          </cell>
        </row>
        <row r="27">
          <cell r="CO27">
            <v>45291</v>
          </cell>
          <cell r="CP27">
            <v>178.49</v>
          </cell>
        </row>
        <row r="28">
          <cell r="CO28">
            <v>45382</v>
          </cell>
          <cell r="CP28">
            <v>175.41</v>
          </cell>
        </row>
        <row r="29">
          <cell r="CO29">
            <v>45473</v>
          </cell>
          <cell r="CP29">
            <v>176.99</v>
          </cell>
        </row>
        <row r="30">
          <cell r="CO30">
            <v>45565</v>
          </cell>
          <cell r="CP30">
            <v>172.55</v>
          </cell>
        </row>
        <row r="31">
          <cell r="CO31">
            <v>45657</v>
          </cell>
          <cell r="CP31">
            <v>170.79</v>
          </cell>
        </row>
        <row r="32">
          <cell r="CO32">
            <v>45747</v>
          </cell>
          <cell r="CP32">
            <v>167.87</v>
          </cell>
        </row>
        <row r="33">
          <cell r="CO33">
            <v>45838</v>
          </cell>
          <cell r="CP33">
            <v>168.08</v>
          </cell>
        </row>
        <row r="34">
          <cell r="CO34">
            <v>45930</v>
          </cell>
          <cell r="CP34">
            <v>167.76</v>
          </cell>
        </row>
        <row r="35">
          <cell r="CO35" t="str">
            <v/>
          </cell>
        </row>
        <row r="36">
          <cell r="CO36" t="str">
            <v/>
          </cell>
        </row>
        <row r="37">
          <cell r="CO37" t="str">
            <v/>
          </cell>
        </row>
        <row r="38">
          <cell r="CO38" t="str">
            <v/>
          </cell>
        </row>
        <row r="39">
          <cell r="CO39" t="str">
            <v/>
          </cell>
        </row>
        <row r="40">
          <cell r="CO40" t="str">
            <v/>
          </cell>
        </row>
        <row r="41">
          <cell r="CO41" t="str">
            <v/>
          </cell>
        </row>
        <row r="42">
          <cell r="CO42" t="str">
            <v/>
          </cell>
        </row>
        <row r="43">
          <cell r="CO43" t="str">
            <v/>
          </cell>
        </row>
        <row r="44">
          <cell r="CO44" t="str">
            <v/>
          </cell>
        </row>
        <row r="45">
          <cell r="CO45" t="str">
            <v/>
          </cell>
        </row>
        <row r="46">
          <cell r="CO46" t="str">
            <v/>
          </cell>
        </row>
        <row r="47">
          <cell r="CO47" t="str">
            <v/>
          </cell>
        </row>
        <row r="48">
          <cell r="CO48" t="str">
            <v/>
          </cell>
        </row>
        <row r="49">
          <cell r="CO49" t="str">
            <v/>
          </cell>
        </row>
      </sheetData>
    </sheetDataSet>
  </externalBook>
</externalLink>
</file>

<file path=xl/theme/theme1.xml><?xml version="1.0" encoding="utf-8"?>
<a:theme xmlns:a="http://schemas.openxmlformats.org/drawingml/2006/main" name="Officeova tema">
  <a:themeElements>
    <a:clrScheme name="BS paleta">
      <a:dk1>
        <a:srgbClr val="000000"/>
      </a:dk1>
      <a:lt1>
        <a:srgbClr val="FFFFFF"/>
      </a:lt1>
      <a:dk2>
        <a:srgbClr val="1D694F"/>
      </a:dk2>
      <a:lt2>
        <a:srgbClr val="619684"/>
      </a:lt2>
      <a:accent1>
        <a:srgbClr val="A5C3B9"/>
      </a:accent1>
      <a:accent2>
        <a:srgbClr val="AE924D"/>
      </a:accent2>
      <a:accent3>
        <a:srgbClr val="C6B382"/>
      </a:accent3>
      <a:accent4>
        <a:srgbClr val="DED3B7"/>
      </a:accent4>
      <a:accent5>
        <a:srgbClr val="97BFCD"/>
      </a:accent5>
      <a:accent6>
        <a:srgbClr val="CA695C"/>
      </a:accent6>
      <a:hlink>
        <a:srgbClr val="0563C1"/>
      </a:hlink>
      <a:folHlink>
        <a:srgbClr val="954F72"/>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G109"/>
  <sheetViews>
    <sheetView showGridLines="0" zoomScaleNormal="100" workbookViewId="0"/>
  </sheetViews>
  <sheetFormatPr defaultColWidth="8.5703125" defaultRowHeight="16.5"/>
  <cols>
    <col min="1" max="1" width="19.5703125" style="74" customWidth="1"/>
    <col min="2" max="2" width="11.42578125" style="74" customWidth="1"/>
    <col min="3" max="3" width="20.42578125" style="74" bestFit="1" customWidth="1"/>
    <col min="4" max="10" width="8.5703125" style="74"/>
    <col min="11" max="11" width="8.5703125" style="74" customWidth="1"/>
    <col min="12" max="16384" width="8.5703125" style="74"/>
  </cols>
  <sheetData>
    <row r="1" spans="1:3">
      <c r="A1" s="73" t="s">
        <v>242</v>
      </c>
      <c r="B1" s="534" t="str">
        <f>"(podatki do " &amp; TEXT(B109,"dd.mm.yyyy") &amp; ")"</f>
        <v>(podatki do 31.03.2026)</v>
      </c>
      <c r="C1" s="535"/>
    </row>
    <row r="3" spans="1:3">
      <c r="B3" s="73" t="s">
        <v>174</v>
      </c>
    </row>
    <row r="4" spans="1:3">
      <c r="B4" s="73"/>
    </row>
    <row r="5" spans="1:3" ht="24.95" customHeight="1">
      <c r="B5" s="75" t="s">
        <v>194</v>
      </c>
    </row>
    <row r="6" spans="1:3" s="76" customFormat="1">
      <c r="B6" s="77">
        <v>1</v>
      </c>
      <c r="C6" s="78" t="s">
        <v>195</v>
      </c>
    </row>
    <row r="7" spans="1:3" s="76" customFormat="1">
      <c r="B7" s="77">
        <v>2</v>
      </c>
      <c r="C7" s="78" t="s">
        <v>231</v>
      </c>
    </row>
    <row r="8" spans="1:3" ht="24.95" customHeight="1">
      <c r="B8" s="73" t="s">
        <v>193</v>
      </c>
      <c r="C8" s="75"/>
    </row>
    <row r="9" spans="1:3" s="76" customFormat="1">
      <c r="B9" s="77">
        <v>3</v>
      </c>
      <c r="C9" s="78" t="s">
        <v>172</v>
      </c>
    </row>
    <row r="10" spans="1:3" s="76" customFormat="1">
      <c r="B10" s="77">
        <v>4</v>
      </c>
      <c r="C10" s="78" t="s">
        <v>173</v>
      </c>
    </row>
    <row r="11" spans="1:3" s="76" customFormat="1">
      <c r="B11" s="77">
        <v>5</v>
      </c>
      <c r="C11" s="78" t="s">
        <v>191</v>
      </c>
    </row>
    <row r="12" spans="1:3" ht="24.95" customHeight="1">
      <c r="B12" s="73" t="s">
        <v>196</v>
      </c>
      <c r="C12" s="73"/>
    </row>
    <row r="13" spans="1:3" s="76" customFormat="1">
      <c r="B13" s="77">
        <v>6</v>
      </c>
      <c r="C13" s="78" t="s">
        <v>249</v>
      </c>
    </row>
    <row r="14" spans="1:3" s="76" customFormat="1">
      <c r="B14" s="77">
        <v>7</v>
      </c>
      <c r="C14" s="78" t="s">
        <v>202</v>
      </c>
    </row>
    <row r="15" spans="1:3" s="73" customFormat="1" ht="24.95" customHeight="1">
      <c r="B15" s="73" t="s">
        <v>200</v>
      </c>
      <c r="C15" s="74"/>
    </row>
    <row r="16" spans="1:3" s="76" customFormat="1">
      <c r="B16" s="77">
        <v>8</v>
      </c>
      <c r="C16" s="78" t="s">
        <v>192</v>
      </c>
    </row>
    <row r="17" spans="2:6" s="76" customFormat="1">
      <c r="B17" s="77">
        <v>9</v>
      </c>
      <c r="C17" s="78" t="s">
        <v>367</v>
      </c>
      <c r="D17" s="77"/>
      <c r="E17" s="77"/>
      <c r="F17" s="77"/>
    </row>
    <row r="18" spans="2:6" s="76" customFormat="1">
      <c r="B18" s="77">
        <v>10</v>
      </c>
      <c r="C18" s="79" t="s">
        <v>205</v>
      </c>
    </row>
    <row r="19" spans="2:6" s="76" customFormat="1">
      <c r="B19" s="77">
        <v>11</v>
      </c>
      <c r="C19" s="79" t="s">
        <v>206</v>
      </c>
    </row>
    <row r="20" spans="2:6" s="76" customFormat="1">
      <c r="B20" s="77">
        <v>12</v>
      </c>
      <c r="C20" s="79" t="s">
        <v>207</v>
      </c>
    </row>
    <row r="21" spans="2:6" s="76" customFormat="1">
      <c r="B21" s="77"/>
      <c r="C21" s="79"/>
    </row>
    <row r="22" spans="2:6" s="76" customFormat="1">
      <c r="B22" s="73" t="s">
        <v>262</v>
      </c>
      <c r="C22" s="79"/>
    </row>
    <row r="23" spans="2:6" s="76" customFormat="1">
      <c r="B23" s="77">
        <v>13</v>
      </c>
      <c r="C23" s="79" t="s">
        <v>263</v>
      </c>
    </row>
    <row r="24" spans="2:6" s="76" customFormat="1">
      <c r="B24" s="77">
        <v>14</v>
      </c>
      <c r="C24" s="79" t="s">
        <v>264</v>
      </c>
    </row>
    <row r="25" spans="2:6" s="76" customFormat="1">
      <c r="B25" s="77">
        <v>15</v>
      </c>
      <c r="C25" s="79" t="s">
        <v>265</v>
      </c>
    </row>
    <row r="26" spans="2:6" s="76" customFormat="1">
      <c r="B26" s="77">
        <v>16</v>
      </c>
      <c r="C26" s="79" t="s">
        <v>266</v>
      </c>
    </row>
    <row r="27" spans="2:6" s="76" customFormat="1">
      <c r="B27" s="77">
        <v>17</v>
      </c>
      <c r="C27" s="79" t="s">
        <v>267</v>
      </c>
    </row>
    <row r="28" spans="2:6" s="76" customFormat="1">
      <c r="B28" s="77">
        <v>18</v>
      </c>
      <c r="C28" s="79" t="s">
        <v>268</v>
      </c>
    </row>
    <row r="29" spans="2:6" s="76" customFormat="1">
      <c r="B29" s="77">
        <v>19</v>
      </c>
      <c r="C29" s="79" t="s">
        <v>269</v>
      </c>
    </row>
    <row r="30" spans="2:6" ht="14.45" customHeight="1">
      <c r="B30" s="73"/>
      <c r="C30" s="79"/>
    </row>
    <row r="31" spans="2:6" s="77" customFormat="1">
      <c r="B31" s="73" t="s">
        <v>243</v>
      </c>
      <c r="C31" s="79"/>
    </row>
    <row r="32" spans="2:6" s="77" customFormat="1">
      <c r="B32" s="77">
        <v>20</v>
      </c>
      <c r="C32" s="79" t="s">
        <v>243</v>
      </c>
    </row>
    <row r="33" spans="1:7" s="77" customFormat="1">
      <c r="C33" s="79"/>
    </row>
    <row r="34" spans="1:7" s="77" customFormat="1">
      <c r="E34" s="76"/>
    </row>
    <row r="35" spans="1:7" s="77" customFormat="1"/>
    <row r="36" spans="1:7" s="77" customFormat="1"/>
    <row r="37" spans="1:7" s="77" customFormat="1"/>
    <row r="39" spans="1:7" ht="17.25" thickBot="1"/>
    <row r="40" spans="1:7" ht="116.25" customHeight="1" thickBot="1">
      <c r="A40" s="531" t="s">
        <v>382</v>
      </c>
      <c r="B40" s="532"/>
      <c r="C40" s="532"/>
      <c r="D40" s="532"/>
      <c r="E40" s="532"/>
      <c r="F40" s="532"/>
      <c r="G40" s="533"/>
    </row>
    <row r="100" spans="2:2">
      <c r="B100" s="30"/>
    </row>
    <row r="109" spans="2:2" hidden="1">
      <c r="B109" s="30">
        <v>46112</v>
      </c>
    </row>
  </sheetData>
  <mergeCells count="2">
    <mergeCell ref="A40:G40"/>
    <mergeCell ref="B1:C1"/>
  </mergeCells>
  <hyperlinks>
    <hyperlink ref="C6" location="'1'!A1" display="Grafični prikazi" xr:uid="{00000000-0004-0000-0000-000000000000}"/>
    <hyperlink ref="C7" location="'2'!A1" display="Serije grafov" xr:uid="{00000000-0004-0000-0000-000001000000}"/>
    <hyperlink ref="C9" location="'3'!A1" display="Bilanca stanja" xr:uid="{00000000-0004-0000-0000-000002000000}"/>
    <hyperlink ref="C11" location="'5'!A1" display="Nekateri kazalci poslovanja" xr:uid="{00000000-0004-0000-0000-000003000000}"/>
    <hyperlink ref="C14" location="'7'!A1" display="Primerjava slovenskih obrestnih mer z obrestnimi merami v evrskem območju za nove posle, sklenjene s fiksno obrestno mero" xr:uid="{00000000-0004-0000-0000-000004000000}"/>
    <hyperlink ref="C16" location="'8'!A1" display="NPE po skupinah komitentov" xr:uid="{00000000-0004-0000-0000-000005000000}"/>
    <hyperlink ref="C17" location="'9'!A1" display="NPE do nefinančnih družb po dejavnosti" xr:uid="{00000000-0004-0000-0000-000006000000}"/>
    <hyperlink ref="B5" location="Slike!A1" display="Slike" xr:uid="{00000000-0004-0000-0000-000007000000}"/>
    <hyperlink ref="C13" location="'6'!A1" display="Primerjava slovenskih obrestnih mer z obrestnimi merami v evrskem območju za nove posle, sklenjene z variabilno obrestno mero" xr:uid="{00000000-0004-0000-0000-000008000000}"/>
    <hyperlink ref="C18" location="'10'!A1" display="Izpostavljenosti po skupinah kreditnega tveganja po skupinah komitentov" xr:uid="{00000000-0004-0000-0000-000009000000}"/>
    <hyperlink ref="C19" location="'11'!A1" display="Izpostavljenosti po skupinah kreditnega tveganja po dejavnosti nefinančnih družb" xr:uid="{00000000-0004-0000-0000-00000A000000}"/>
    <hyperlink ref="C20" location="'12'!A1" display="Pokritost NPE in skupin kreditnega tveganja z oslabitvami in rezervacijami, po skupinah komitentov" xr:uid="{00000000-0004-0000-0000-00000B000000}"/>
    <hyperlink ref="C10" location="'4'!A1" display="Izkaz poslovnega izida " xr:uid="{00000000-0004-0000-0000-00000C000000}"/>
    <hyperlink ref="C32" location="'20'!A1" display="Legenda kratic" xr:uid="{00000000-0004-0000-0000-00000D000000}"/>
    <hyperlink ref="C23" location="'13'!A1" display="Novoodobreni posli" xr:uid="{00000000-0004-0000-0000-00000E000000}"/>
    <hyperlink ref="C24" location="'14'!A1" display="Stanje poslov" xr:uid="{00000000-0004-0000-0000-00000F000000}"/>
    <hyperlink ref="C25" location="'15'!A1" display="Posli po ročnosti in tipu posla" xr:uid="{00000000-0004-0000-0000-000010000000}"/>
    <hyperlink ref="C26" location="'16'!A1" display="Stanje lizinških poslov z NFD" xr:uid="{00000000-0004-0000-0000-000011000000}"/>
    <hyperlink ref="C27" location="'17'!A1" display="Zamude poslov" xr:uid="{00000000-0004-0000-0000-000012000000}"/>
    <hyperlink ref="C28" location="'18'!A1" display="Odvzeti pogodbeni predmeti" xr:uid="{00000000-0004-0000-0000-000013000000}"/>
    <hyperlink ref="C29" location="'19'!A1" display="Uspešnost poslovanja" xr:uid="{00000000-0004-0000-0000-000014000000}"/>
  </hyperlinks>
  <pageMargins left="0.7" right="0.7" top="0.75" bottom="0.75" header="0.3" footer="0.3"/>
  <pageSetup paperSize="8"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1:T32"/>
  <sheetViews>
    <sheetView showGridLines="0" topLeftCell="B1" zoomScale="115" zoomScaleNormal="115" workbookViewId="0">
      <selection activeCell="F8" sqref="F8"/>
    </sheetView>
  </sheetViews>
  <sheetFormatPr defaultColWidth="0" defaultRowHeight="13.5" zeroHeight="1"/>
  <cols>
    <col min="1" max="1" width="9.140625" style="96" hidden="1" customWidth="1"/>
    <col min="2" max="2" width="24.5703125" style="44" customWidth="1"/>
    <col min="3" max="4" width="7" style="96" hidden="1" customWidth="1"/>
    <col min="5" max="5" width="1" style="96" customWidth="1"/>
    <col min="6" max="6" width="11.85546875" style="96" bestFit="1" customWidth="1"/>
    <col min="7" max="7" width="0.85546875" style="96" customWidth="1"/>
    <col min="8" max="8" width="7" style="96" hidden="1" customWidth="1"/>
    <col min="9" max="9" width="2.140625" style="96" hidden="1" customWidth="1"/>
    <col min="10" max="10" width="8.140625" style="96" customWidth="1"/>
    <col min="11" max="11" width="1.42578125" style="96" customWidth="1"/>
    <col min="12" max="12" width="6" style="96" customWidth="1"/>
    <col min="13" max="13" width="5.85546875" style="183" customWidth="1"/>
    <col min="14" max="14" width="5.85546875" style="96" customWidth="1"/>
    <col min="15" max="15" width="6.140625" style="96" customWidth="1"/>
    <col min="16" max="16" width="1.5703125" style="96" customWidth="1"/>
    <col min="17" max="19" width="5.85546875" style="96" customWidth="1"/>
    <col min="20" max="20" width="6" style="96" customWidth="1"/>
    <col min="21" max="16384" width="9.140625" style="96" hidden="1"/>
  </cols>
  <sheetData>
    <row r="1" spans="1:20" ht="21.75" customHeight="1">
      <c r="B1" s="63" t="s">
        <v>204</v>
      </c>
    </row>
    <row r="2" spans="1:20" ht="14.45" customHeight="1">
      <c r="B2" s="56"/>
      <c r="C2" s="561" t="s">
        <v>136</v>
      </c>
      <c r="D2" s="561"/>
      <c r="E2" s="561"/>
      <c r="F2" s="561"/>
      <c r="G2" s="561"/>
      <c r="H2" s="561"/>
      <c r="I2" s="561"/>
      <c r="J2" s="561"/>
      <c r="K2" s="57"/>
      <c r="L2" s="561" t="s">
        <v>111</v>
      </c>
      <c r="M2" s="561"/>
      <c r="N2" s="561"/>
      <c r="O2" s="561"/>
      <c r="P2" s="57"/>
      <c r="Q2" s="562" t="s">
        <v>137</v>
      </c>
      <c r="R2" s="562"/>
      <c r="S2" s="562"/>
      <c r="T2" s="562"/>
    </row>
    <row r="3" spans="1:20" ht="12.6" customHeight="1">
      <c r="B3" s="58"/>
      <c r="C3" s="563" t="s">
        <v>10</v>
      </c>
      <c r="D3" s="563"/>
      <c r="E3" s="563"/>
      <c r="F3" s="563"/>
      <c r="G3" s="59"/>
      <c r="H3" s="563" t="s">
        <v>5</v>
      </c>
      <c r="I3" s="563"/>
      <c r="J3" s="563"/>
      <c r="K3" s="60"/>
      <c r="L3" s="563" t="s">
        <v>10</v>
      </c>
      <c r="M3" s="563"/>
      <c r="N3" s="563"/>
      <c r="O3" s="563"/>
      <c r="P3" s="60"/>
      <c r="Q3" s="563" t="s">
        <v>5</v>
      </c>
      <c r="R3" s="563"/>
      <c r="S3" s="563"/>
      <c r="T3" s="563"/>
    </row>
    <row r="4" spans="1:20" ht="12" customHeight="1">
      <c r="B4" s="61"/>
      <c r="C4" s="434"/>
      <c r="D4" s="434"/>
      <c r="E4" s="434"/>
      <c r="F4" s="387">
        <v>46112</v>
      </c>
      <c r="G4" s="387"/>
      <c r="H4" s="387">
        <v>45291</v>
      </c>
      <c r="I4" s="387">
        <v>45412</v>
      </c>
      <c r="J4" s="387">
        <v>46112</v>
      </c>
      <c r="K4" s="160"/>
      <c r="L4" s="387">
        <v>45291</v>
      </c>
      <c r="M4" s="387">
        <v>45657</v>
      </c>
      <c r="N4" s="387">
        <v>46022</v>
      </c>
      <c r="O4" s="387">
        <v>46112</v>
      </c>
      <c r="P4" s="160"/>
      <c r="Q4" s="387">
        <v>45291</v>
      </c>
      <c r="R4" s="387">
        <v>45657</v>
      </c>
      <c r="S4" s="387">
        <v>46022</v>
      </c>
      <c r="T4" s="387">
        <v>46112</v>
      </c>
    </row>
    <row r="5" spans="1:20" ht="14.1" customHeight="1">
      <c r="A5" s="96" t="s">
        <v>138</v>
      </c>
      <c r="B5" s="501" t="s">
        <v>398</v>
      </c>
      <c r="C5" s="51"/>
      <c r="D5" s="51"/>
      <c r="E5" s="51"/>
      <c r="F5" s="207">
        <v>118.766436</v>
      </c>
      <c r="G5" s="51"/>
      <c r="H5" s="208">
        <v>0.81818563477845574</v>
      </c>
      <c r="I5" s="208">
        <v>0.76104538486037943</v>
      </c>
      <c r="J5" s="206">
        <v>0.62796965308532737</v>
      </c>
      <c r="K5" s="51"/>
      <c r="L5" s="207">
        <v>2.7054299999999998</v>
      </c>
      <c r="M5" s="207">
        <v>2.8509159999999998</v>
      </c>
      <c r="N5" s="207">
        <v>2.8069320000000002</v>
      </c>
      <c r="O5" s="207">
        <v>2.9699979999999999</v>
      </c>
      <c r="P5" s="209"/>
      <c r="Q5" s="210">
        <v>2.0828588300840871</v>
      </c>
      <c r="R5" s="210">
        <v>2.3557413574941846</v>
      </c>
      <c r="S5" s="210">
        <v>2.3359332475799537</v>
      </c>
      <c r="T5" s="210">
        <v>2.5007048287615534</v>
      </c>
    </row>
    <row r="6" spans="1:20" ht="14.1" customHeight="1">
      <c r="A6" s="96" t="s">
        <v>139</v>
      </c>
      <c r="B6" s="502" t="s">
        <v>399</v>
      </c>
      <c r="C6" s="51"/>
      <c r="D6" s="51"/>
      <c r="E6" s="51"/>
      <c r="F6" s="207">
        <v>5390.2143880000003</v>
      </c>
      <c r="G6" s="51"/>
      <c r="H6" s="208">
        <v>29.209687356110663</v>
      </c>
      <c r="I6" s="208">
        <v>29.468169846562393</v>
      </c>
      <c r="J6" s="206">
        <v>28.500401066913383</v>
      </c>
      <c r="K6" s="51"/>
      <c r="L6" s="207">
        <v>108.952804</v>
      </c>
      <c r="M6" s="207">
        <v>122.11507400000001</v>
      </c>
      <c r="N6" s="207">
        <v>548.05453599999998</v>
      </c>
      <c r="O6" s="207">
        <v>528.82992300000001</v>
      </c>
      <c r="P6" s="209"/>
      <c r="Q6" s="210">
        <v>2.2332571863543742</v>
      </c>
      <c r="R6" s="210">
        <v>2.4225460794285611</v>
      </c>
      <c r="S6" s="210">
        <v>10.055989666872378</v>
      </c>
      <c r="T6" s="210">
        <v>9.810925594672284</v>
      </c>
    </row>
    <row r="7" spans="1:20" ht="14.1" customHeight="1">
      <c r="A7" s="96" t="s">
        <v>140</v>
      </c>
      <c r="B7" s="501" t="s">
        <v>400</v>
      </c>
      <c r="C7" s="51"/>
      <c r="D7" s="51"/>
      <c r="E7" s="51"/>
      <c r="F7" s="207">
        <v>1507.6538250000001</v>
      </c>
      <c r="G7" s="51"/>
      <c r="H7" s="208">
        <v>9.8001380638504081</v>
      </c>
      <c r="I7" s="208">
        <v>10.174865967041285</v>
      </c>
      <c r="J7" s="206">
        <v>7.9716196035217974</v>
      </c>
      <c r="K7" s="51"/>
      <c r="L7" s="207">
        <v>0.97023899999999996</v>
      </c>
      <c r="M7" s="207">
        <v>3.4348619999999999</v>
      </c>
      <c r="N7" s="207">
        <v>17.402393</v>
      </c>
      <c r="O7" s="207">
        <v>17.506671000000001</v>
      </c>
      <c r="P7" s="209"/>
      <c r="Q7" s="210">
        <v>5.8472855346505544E-2</v>
      </c>
      <c r="R7" s="210">
        <v>0.19800734876471343</v>
      </c>
      <c r="S7" s="210">
        <v>1.1850715545190407</v>
      </c>
      <c r="T7" s="210">
        <v>1.1611863883939006</v>
      </c>
    </row>
    <row r="8" spans="1:20" ht="14.1" customHeight="1">
      <c r="A8" s="96" t="s">
        <v>141</v>
      </c>
      <c r="B8" s="503" t="s">
        <v>401</v>
      </c>
      <c r="C8" s="51"/>
      <c r="D8" s="51"/>
      <c r="E8" s="51"/>
      <c r="F8" s="207">
        <v>2085.2347410000002</v>
      </c>
      <c r="G8" s="51"/>
      <c r="H8" s="208">
        <v>10.629435614890513</v>
      </c>
      <c r="I8" s="208">
        <v>11.200165125774767</v>
      </c>
      <c r="J8" s="206">
        <v>11.025540388424576</v>
      </c>
      <c r="K8" s="51"/>
      <c r="L8" s="207">
        <v>16.528271</v>
      </c>
      <c r="M8" s="207">
        <v>25.673691000000002</v>
      </c>
      <c r="N8" s="207">
        <v>39.430036999999999</v>
      </c>
      <c r="O8" s="207">
        <v>38.780298999999999</v>
      </c>
      <c r="P8" s="209"/>
      <c r="Q8" s="210">
        <v>1.1531338459977143</v>
      </c>
      <c r="R8" s="210">
        <v>1.5241524986322312</v>
      </c>
      <c r="S8" s="210">
        <v>1.936340704687868</v>
      </c>
      <c r="T8" s="210">
        <v>1.8597569970181114</v>
      </c>
    </row>
    <row r="9" spans="1:20" ht="14.1" customHeight="1">
      <c r="A9" s="96" t="s">
        <v>142</v>
      </c>
      <c r="B9" s="503" t="s">
        <v>402</v>
      </c>
      <c r="C9" s="51"/>
      <c r="D9" s="51"/>
      <c r="E9" s="51"/>
      <c r="F9" s="207">
        <v>3113.539194</v>
      </c>
      <c r="G9" s="51"/>
      <c r="H9" s="208">
        <v>18.120561570903494</v>
      </c>
      <c r="I9" s="208">
        <v>18.409430504539483</v>
      </c>
      <c r="J9" s="206">
        <v>16.462631980669602</v>
      </c>
      <c r="K9" s="51"/>
      <c r="L9" s="207">
        <v>53.827015000000003</v>
      </c>
      <c r="M9" s="207">
        <v>55.249513999999998</v>
      </c>
      <c r="N9" s="207">
        <v>35.464204000000002</v>
      </c>
      <c r="O9" s="207">
        <v>44.784899000000003</v>
      </c>
      <c r="P9" s="131"/>
      <c r="Q9" s="210">
        <v>1.7638026400704725</v>
      </c>
      <c r="R9" s="210">
        <v>1.8409209422202015</v>
      </c>
      <c r="S9" s="210">
        <v>1.1403419123977829</v>
      </c>
      <c r="T9" s="210">
        <v>1.4383920101697618</v>
      </c>
    </row>
    <row r="10" spans="1:20" ht="14.1" customHeight="1">
      <c r="A10" s="96" t="s">
        <v>143</v>
      </c>
      <c r="B10" s="503" t="s">
        <v>403</v>
      </c>
      <c r="C10" s="51"/>
      <c r="D10" s="51"/>
      <c r="E10" s="51"/>
      <c r="F10" s="207">
        <v>1609.2146949999999</v>
      </c>
      <c r="G10" s="51"/>
      <c r="H10" s="208">
        <v>9.1472106207400472</v>
      </c>
      <c r="I10" s="208">
        <v>8.3009660931938853</v>
      </c>
      <c r="J10" s="206">
        <v>8.5086159675529931</v>
      </c>
      <c r="K10" s="51"/>
      <c r="L10" s="207">
        <v>21.016587000000001</v>
      </c>
      <c r="M10" s="207">
        <v>18.665763999999999</v>
      </c>
      <c r="N10" s="207">
        <v>20.372014</v>
      </c>
      <c r="O10" s="207">
        <v>34.425373999999998</v>
      </c>
      <c r="P10" s="209"/>
      <c r="Q10" s="210">
        <v>1.3620604829460543</v>
      </c>
      <c r="R10" s="210">
        <v>1.2415108972924942</v>
      </c>
      <c r="S10" s="210">
        <v>1.3454996997718811</v>
      </c>
      <c r="T10" s="210">
        <v>2.1392654508415361</v>
      </c>
    </row>
    <row r="11" spans="1:20" ht="14.1" customHeight="1">
      <c r="A11" s="96" t="s">
        <v>144</v>
      </c>
      <c r="B11" s="96" t="s">
        <v>404</v>
      </c>
      <c r="C11" s="51"/>
      <c r="D11" s="51"/>
      <c r="E11" s="51"/>
      <c r="F11" s="207">
        <v>565.60493499999995</v>
      </c>
      <c r="G11" s="51"/>
      <c r="H11" s="208">
        <v>2.8976860064420582</v>
      </c>
      <c r="I11" s="208">
        <v>2.9148494188705101</v>
      </c>
      <c r="J11" s="206">
        <v>2.9905985796803658</v>
      </c>
      <c r="K11" s="51"/>
      <c r="L11" s="207">
        <v>32.122553000000003</v>
      </c>
      <c r="M11" s="207">
        <v>21.615952</v>
      </c>
      <c r="N11" s="207">
        <v>10.36903</v>
      </c>
      <c r="O11" s="207">
        <v>9.6507419999999993</v>
      </c>
      <c r="P11" s="209"/>
      <c r="Q11" s="210">
        <v>6.5661293103297265</v>
      </c>
      <c r="R11" s="210">
        <v>4.0023387811921118</v>
      </c>
      <c r="S11" s="210">
        <v>1.8284355610096739</v>
      </c>
      <c r="T11" s="210">
        <v>1.7062690586318878</v>
      </c>
    </row>
    <row r="12" spans="1:20" ht="14.1" customHeight="1">
      <c r="A12" s="96" t="s">
        <v>145</v>
      </c>
      <c r="B12" s="96" t="s">
        <v>405</v>
      </c>
      <c r="C12" s="51"/>
      <c r="D12" s="51"/>
      <c r="E12" s="51"/>
      <c r="F12" s="207">
        <v>854.953529</v>
      </c>
      <c r="G12" s="51"/>
      <c r="H12" s="208">
        <v>3.7613047310341243</v>
      </c>
      <c r="I12" s="208">
        <v>3.8944521532705472</v>
      </c>
      <c r="J12" s="206">
        <v>4.5205100792130057</v>
      </c>
      <c r="K12" s="51"/>
      <c r="L12" s="207">
        <v>3.1618689999999998</v>
      </c>
      <c r="M12" s="207">
        <v>4.0554199999999998</v>
      </c>
      <c r="N12" s="207">
        <v>3.2410619999999999</v>
      </c>
      <c r="O12" s="207">
        <v>2.9379909999999998</v>
      </c>
      <c r="P12" s="209"/>
      <c r="Q12" s="210">
        <v>0.49889395818093485</v>
      </c>
      <c r="R12" s="210">
        <v>0.54945431254847321</v>
      </c>
      <c r="S12" s="210">
        <v>0.38321936834749565</v>
      </c>
      <c r="T12" s="210">
        <v>0.34364335608233976</v>
      </c>
    </row>
    <row r="13" spans="1:20" ht="14.1" customHeight="1">
      <c r="A13" s="96" t="s">
        <v>146</v>
      </c>
      <c r="B13" s="96" t="s">
        <v>406</v>
      </c>
      <c r="C13" s="51"/>
      <c r="D13" s="51"/>
      <c r="E13" s="51"/>
      <c r="F13" s="207">
        <v>190.89668699999999</v>
      </c>
      <c r="G13" s="51"/>
      <c r="H13" s="208">
        <v>0.76087526219390322</v>
      </c>
      <c r="I13" s="208">
        <v>0.88971614538097676</v>
      </c>
      <c r="J13" s="206">
        <v>1.0093535711598545</v>
      </c>
      <c r="K13" s="51"/>
      <c r="L13" s="207">
        <v>0.112472</v>
      </c>
      <c r="M13" s="207">
        <v>0.11681</v>
      </c>
      <c r="N13" s="207">
        <v>1.5481069999999999</v>
      </c>
      <c r="O13" s="207">
        <v>1.724194</v>
      </c>
      <c r="P13" s="209"/>
      <c r="Q13" s="210">
        <v>9.1042866358920213E-2</v>
      </c>
      <c r="R13" s="210">
        <v>9.6629476823145752E-2</v>
      </c>
      <c r="S13" s="210">
        <v>0.83771960345917473</v>
      </c>
      <c r="T13" s="210">
        <v>0.90320792209453071</v>
      </c>
    </row>
    <row r="14" spans="1:20" ht="14.1" customHeight="1">
      <c r="A14" s="96" t="s">
        <v>147</v>
      </c>
      <c r="B14" s="96" t="s">
        <v>407</v>
      </c>
      <c r="C14" s="51"/>
      <c r="D14" s="51"/>
      <c r="E14" s="51"/>
      <c r="F14" s="207">
        <v>1419.7261329999999</v>
      </c>
      <c r="G14" s="51"/>
      <c r="H14" s="208">
        <v>4.6999073064633077</v>
      </c>
      <c r="I14" s="208">
        <v>4.1198710465725545</v>
      </c>
      <c r="J14" s="206">
        <v>7.5067077639357906</v>
      </c>
      <c r="K14" s="51"/>
      <c r="L14" s="207">
        <v>11.402495</v>
      </c>
      <c r="M14" s="207">
        <v>10.742660000000001</v>
      </c>
      <c r="N14" s="207">
        <v>3.7148330000000001</v>
      </c>
      <c r="O14" s="207">
        <v>3.3737569999999999</v>
      </c>
      <c r="P14" s="209"/>
      <c r="Q14" s="210">
        <v>0.99158336884425158</v>
      </c>
      <c r="R14" s="210">
        <v>0.87441617900169633</v>
      </c>
      <c r="S14" s="210">
        <v>0.28142253750249457</v>
      </c>
      <c r="T14" s="210">
        <v>0.23763435225855634</v>
      </c>
    </row>
    <row r="15" spans="1:20" ht="14.1" customHeight="1">
      <c r="A15" s="96" t="s">
        <v>148</v>
      </c>
      <c r="B15" s="504" t="s">
        <v>408</v>
      </c>
      <c r="C15" s="51"/>
      <c r="D15" s="51"/>
      <c r="E15" s="51"/>
      <c r="F15" s="207">
        <v>1730.3032889999999</v>
      </c>
      <c r="G15" s="51"/>
      <c r="H15" s="208">
        <v>8.6948303127685556</v>
      </c>
      <c r="I15" s="208">
        <v>8.3678178362880971</v>
      </c>
      <c r="J15" s="206">
        <v>9.1488638770446116</v>
      </c>
      <c r="K15" s="51"/>
      <c r="L15" s="207">
        <v>36.572285999999998</v>
      </c>
      <c r="M15" s="207">
        <v>37.083561000000003</v>
      </c>
      <c r="N15" s="207">
        <v>88.824968999999996</v>
      </c>
      <c r="O15" s="207">
        <v>79.736188999999996</v>
      </c>
      <c r="P15" s="209"/>
      <c r="Q15" s="210">
        <v>2.602941334442157</v>
      </c>
      <c r="R15" s="210">
        <v>2.5413940713019381</v>
      </c>
      <c r="S15" s="210">
        <v>5.1881591428166791</v>
      </c>
      <c r="T15" s="210">
        <v>4.6082203915870839</v>
      </c>
    </row>
    <row r="16" spans="1:20" ht="14.1" customHeight="1">
      <c r="A16" s="96" t="s">
        <v>149</v>
      </c>
      <c r="B16" s="96" t="s">
        <v>409</v>
      </c>
      <c r="C16" s="51"/>
      <c r="D16" s="51"/>
      <c r="E16" s="51"/>
      <c r="F16" s="207">
        <v>155.55998399999999</v>
      </c>
      <c r="G16" s="51"/>
      <c r="H16" s="208">
        <v>0.872962783422365</v>
      </c>
      <c r="I16" s="208">
        <v>0.84752844614977385</v>
      </c>
      <c r="J16" s="206">
        <v>0.8225130977782229</v>
      </c>
      <c r="K16" s="51"/>
      <c r="L16" s="207">
        <v>1.2118439999999999</v>
      </c>
      <c r="M16" s="207">
        <v>1.1086050000000001</v>
      </c>
      <c r="N16" s="207">
        <v>0.97748900000000005</v>
      </c>
      <c r="O16" s="207">
        <v>0.95785399999999998</v>
      </c>
      <c r="P16" s="209"/>
      <c r="Q16" s="210">
        <v>0.80202650801899111</v>
      </c>
      <c r="R16" s="210">
        <v>0.75017910733000115</v>
      </c>
      <c r="S16" s="210">
        <v>0.62236564461214006</v>
      </c>
      <c r="T16" s="210">
        <v>0.61574575631224038</v>
      </c>
    </row>
    <row r="17" spans="1:20" ht="14.1" customHeight="1">
      <c r="A17" s="96" t="s">
        <v>150</v>
      </c>
      <c r="B17" s="96" t="s">
        <v>410</v>
      </c>
      <c r="C17" s="51"/>
      <c r="D17" s="51"/>
      <c r="E17" s="51"/>
      <c r="F17" s="207">
        <v>171.09895399999999</v>
      </c>
      <c r="G17" s="51"/>
      <c r="H17" s="208">
        <v>0.58721473640210342</v>
      </c>
      <c r="I17" s="208">
        <v>0.65112203149536407</v>
      </c>
      <c r="J17" s="206">
        <v>0.90467437102046544</v>
      </c>
      <c r="K17" s="51"/>
      <c r="L17" s="207">
        <v>5.9592390000000002</v>
      </c>
      <c r="M17" s="207">
        <v>3.4614159999999998</v>
      </c>
      <c r="N17" s="207">
        <v>2.311045</v>
      </c>
      <c r="O17" s="207">
        <v>1.8777759999999999</v>
      </c>
      <c r="P17" s="209"/>
      <c r="Q17" s="210">
        <v>3.5390334778249071</v>
      </c>
      <c r="R17" s="210">
        <v>2.0791672643829457</v>
      </c>
      <c r="S17" s="210">
        <v>1.3169811791268782</v>
      </c>
      <c r="T17" s="210">
        <v>1.0974795322243758</v>
      </c>
    </row>
    <row r="18" spans="1:20" s="181" customFormat="1" ht="14.1" customHeight="1">
      <c r="A18" s="96"/>
      <c r="B18" s="136" t="s">
        <v>6</v>
      </c>
      <c r="C18" s="131"/>
      <c r="D18" s="131"/>
      <c r="E18" s="131"/>
      <c r="F18" s="393">
        <v>18912.766790000001</v>
      </c>
      <c r="G18" s="393"/>
      <c r="H18" s="394">
        <v>100</v>
      </c>
      <c r="I18" s="394">
        <v>100</v>
      </c>
      <c r="J18" s="394">
        <v>100</v>
      </c>
      <c r="K18" s="395"/>
      <c r="L18" s="395">
        <v>294.54310400000003</v>
      </c>
      <c r="M18" s="395">
        <v>306.17424500000004</v>
      </c>
      <c r="N18" s="395">
        <v>774.51665099999991</v>
      </c>
      <c r="O18" s="395">
        <v>767.55566700000008</v>
      </c>
      <c r="P18" s="396"/>
      <c r="Q18" s="397">
        <v>1.7514697838176692</v>
      </c>
      <c r="R18" s="397">
        <v>1.7509009774641451</v>
      </c>
      <c r="S18" s="397">
        <v>4.1503890320818329</v>
      </c>
      <c r="T18" s="397">
        <v>4.0583996806106661</v>
      </c>
    </row>
    <row r="19" spans="1:20" s="297" customFormat="1" ht="11.25" customHeight="1">
      <c r="M19" s="398"/>
    </row>
    <row r="20" spans="1:20" ht="11.25" customHeight="1">
      <c r="B20" s="270" t="s">
        <v>232</v>
      </c>
      <c r="C20" s="270"/>
      <c r="D20" s="270"/>
      <c r="E20" s="270"/>
      <c r="F20" s="270"/>
      <c r="G20" s="270"/>
      <c r="H20" s="270"/>
      <c r="I20" s="270"/>
      <c r="J20" s="270"/>
      <c r="K20" s="270"/>
      <c r="L20" s="270"/>
    </row>
    <row r="21" spans="1:20" ht="11.25" customHeight="1"/>
    <row r="22" spans="1:20" ht="11.25" hidden="1" customHeight="1"/>
    <row r="23" spans="1:20" ht="11.25" hidden="1" customHeight="1"/>
    <row r="24" spans="1:20" ht="11.25" hidden="1" customHeight="1"/>
    <row r="25" spans="1:20" ht="11.25" hidden="1" customHeight="1"/>
    <row r="26" spans="1:20" ht="11.25" hidden="1" customHeight="1"/>
    <row r="27" spans="1:20" ht="11.25" hidden="1" customHeight="1"/>
    <row r="28" spans="1:20" ht="11.25" hidden="1" customHeight="1"/>
    <row r="29" spans="1:20" ht="11.25" hidden="1" customHeight="1"/>
    <row r="30" spans="1:20" ht="11.25" hidden="1" customHeight="1"/>
    <row r="31" spans="1:20" ht="11.25" hidden="1" customHeight="1">
      <c r="C31" s="182">
        <v>43830</v>
      </c>
      <c r="D31" s="182">
        <v>44196</v>
      </c>
      <c r="E31" s="182">
        <f>EOMONTH(F31,-1)</f>
        <v>44255</v>
      </c>
      <c r="F31" s="182">
        <v>44286</v>
      </c>
      <c r="G31" s="182"/>
      <c r="H31" s="182"/>
      <c r="I31" s="182"/>
      <c r="J31" s="182"/>
    </row>
    <row r="32" spans="1:20" ht="11.25" hidden="1" customHeight="1">
      <c r="C32" s="182">
        <v>43830</v>
      </c>
      <c r="D32" s="182">
        <v>44196</v>
      </c>
      <c r="E32" s="182">
        <f>EOMONTH(F32,-1)</f>
        <v>44530</v>
      </c>
      <c r="F32" s="182">
        <v>44561</v>
      </c>
      <c r="G32" s="182"/>
      <c r="H32" s="182"/>
      <c r="I32" s="182"/>
      <c r="J32" s="182"/>
    </row>
  </sheetData>
  <mergeCells count="7">
    <mergeCell ref="C2:J2"/>
    <mergeCell ref="L2:O2"/>
    <mergeCell ref="Q2:T2"/>
    <mergeCell ref="C3:F3"/>
    <mergeCell ref="H3:J3"/>
    <mergeCell ref="L3:O3"/>
    <mergeCell ref="Q3:T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1:AC23"/>
  <sheetViews>
    <sheetView showGridLines="0" zoomScale="115" zoomScaleNormal="115" workbookViewId="0"/>
  </sheetViews>
  <sheetFormatPr defaultColWidth="0" defaultRowHeight="13.5" zeroHeight="1"/>
  <cols>
    <col min="1" max="1" width="18.140625" style="96" customWidth="1"/>
    <col min="2" max="2" width="0.85546875" style="96" customWidth="1"/>
    <col min="3" max="4" width="6" style="96" customWidth="1"/>
    <col min="5" max="5" width="6.140625" style="96" customWidth="1"/>
    <col min="6" max="6" width="1.140625" style="96" customWidth="1"/>
    <col min="7" max="7" width="6" style="96" customWidth="1"/>
    <col min="8" max="8" width="5.85546875" style="96" customWidth="1"/>
    <col min="9" max="9" width="6" style="96" customWidth="1"/>
    <col min="10" max="10" width="1" style="96" customWidth="1"/>
    <col min="11" max="13" width="6" style="96" customWidth="1"/>
    <col min="14" max="14" width="0.42578125" style="96" customWidth="1"/>
    <col min="15" max="15" width="6" style="96" customWidth="1"/>
    <col min="16" max="16" width="5.85546875" style="96" customWidth="1"/>
    <col min="17" max="17" width="6.42578125" style="96" customWidth="1"/>
    <col min="18" max="16384" width="9.140625" style="96" hidden="1"/>
  </cols>
  <sheetData>
    <row r="1" spans="1:29" ht="13.5" customHeight="1">
      <c r="A1" s="64" t="s">
        <v>205</v>
      </c>
      <c r="O1" s="564" t="s">
        <v>383</v>
      </c>
      <c r="P1" s="564"/>
      <c r="Q1" s="564"/>
    </row>
    <row r="2" spans="1:29" ht="13.5" customHeight="1">
      <c r="A2" s="23"/>
      <c r="B2" s="48"/>
      <c r="C2" s="559" t="s">
        <v>151</v>
      </c>
      <c r="D2" s="559"/>
      <c r="E2" s="559"/>
      <c r="F2" s="559"/>
      <c r="G2" s="559"/>
      <c r="H2" s="559"/>
      <c r="I2" s="559"/>
      <c r="J2" s="559"/>
      <c r="K2" s="559"/>
      <c r="L2" s="559"/>
      <c r="M2" s="559"/>
      <c r="N2" s="23"/>
      <c r="O2" s="565" t="s">
        <v>384</v>
      </c>
      <c r="P2" s="565"/>
      <c r="Q2" s="565"/>
    </row>
    <row r="3" spans="1:29">
      <c r="A3" s="47"/>
      <c r="B3" s="48"/>
      <c r="C3" s="566" t="s">
        <v>152</v>
      </c>
      <c r="D3" s="566"/>
      <c r="E3" s="566"/>
      <c r="F3" s="72"/>
      <c r="G3" s="566" t="s">
        <v>153</v>
      </c>
      <c r="H3" s="566"/>
      <c r="I3" s="566"/>
      <c r="J3" s="72"/>
      <c r="K3" s="566" t="s">
        <v>154</v>
      </c>
      <c r="L3" s="566"/>
      <c r="M3" s="566"/>
      <c r="N3" s="72"/>
      <c r="O3" s="567" t="s">
        <v>10</v>
      </c>
      <c r="P3" s="567"/>
      <c r="Q3" s="567"/>
    </row>
    <row r="4" spans="1:29">
      <c r="A4" s="49"/>
      <c r="B4" s="52"/>
      <c r="C4" s="387">
        <v>45657</v>
      </c>
      <c r="D4" s="387">
        <v>46022</v>
      </c>
      <c r="E4" s="387">
        <v>46112</v>
      </c>
      <c r="F4" s="71"/>
      <c r="G4" s="387">
        <v>45657</v>
      </c>
      <c r="H4" s="387">
        <v>46022</v>
      </c>
      <c r="I4" s="387">
        <v>46112</v>
      </c>
      <c r="J4" s="69"/>
      <c r="K4" s="387">
        <v>45657</v>
      </c>
      <c r="L4" s="387">
        <v>46022</v>
      </c>
      <c r="M4" s="387">
        <v>46112</v>
      </c>
      <c r="N4" s="69"/>
      <c r="O4" s="387">
        <v>45657</v>
      </c>
      <c r="P4" s="387">
        <v>46022</v>
      </c>
      <c r="Q4" s="387">
        <v>46112</v>
      </c>
      <c r="R4" s="71"/>
      <c r="S4" s="71"/>
      <c r="T4" s="71"/>
      <c r="U4" s="71"/>
      <c r="V4" s="69"/>
      <c r="W4" s="71"/>
      <c r="X4" s="71"/>
      <c r="Y4" s="71"/>
      <c r="Z4" s="69"/>
      <c r="AA4" s="71"/>
      <c r="AB4" s="71"/>
      <c r="AC4" s="71"/>
    </row>
    <row r="5" spans="1:29" ht="14.1" customHeight="1">
      <c r="A5" s="50" t="s">
        <v>113</v>
      </c>
      <c r="B5" s="53"/>
      <c r="C5" s="206">
        <v>88.971377407558819</v>
      </c>
      <c r="D5" s="206">
        <v>88.545186190150972</v>
      </c>
      <c r="E5" s="206">
        <v>89.649548530776286</v>
      </c>
      <c r="F5" s="51"/>
      <c r="G5" s="206">
        <v>9.2826549478351108</v>
      </c>
      <c r="H5" s="206">
        <v>7.3035283403817726</v>
      </c>
      <c r="I5" s="206">
        <v>6.2908950008035118</v>
      </c>
      <c r="J5" s="51"/>
      <c r="K5" s="206">
        <v>1.7459676446060743</v>
      </c>
      <c r="L5" s="206">
        <v>4.1512854694672559</v>
      </c>
      <c r="M5" s="206">
        <v>4.0595564684201992</v>
      </c>
      <c r="N5" s="51"/>
      <c r="O5" s="207">
        <v>1622.72775</v>
      </c>
      <c r="P5" s="207">
        <v>1362.5409529999999</v>
      </c>
      <c r="Q5" s="207">
        <v>1189.4432670000001</v>
      </c>
    </row>
    <row r="6" spans="1:29" ht="14.1" customHeight="1">
      <c r="A6" s="50" t="s">
        <v>255</v>
      </c>
      <c r="B6" s="53"/>
      <c r="C6" s="206">
        <v>90.597827672275827</v>
      </c>
      <c r="D6" s="206">
        <v>88.951289286750139</v>
      </c>
      <c r="E6" s="206">
        <v>90.022114224417379</v>
      </c>
      <c r="F6" s="51"/>
      <c r="G6" s="206">
        <v>8.5588916963027017</v>
      </c>
      <c r="H6" s="206">
        <v>5.4045207692786406</v>
      </c>
      <c r="I6" s="206">
        <v>4.7039660141751227</v>
      </c>
      <c r="J6" s="51"/>
      <c r="K6" s="206">
        <v>0.84328063142147092</v>
      </c>
      <c r="L6" s="206">
        <v>5.6441899439712113</v>
      </c>
      <c r="M6" s="206">
        <v>5.2739197614074973</v>
      </c>
      <c r="N6" s="51"/>
      <c r="O6" s="207">
        <v>768.10880099999997</v>
      </c>
      <c r="P6" s="207">
        <v>509.23088999999999</v>
      </c>
      <c r="Q6" s="207">
        <v>445.157712</v>
      </c>
    </row>
    <row r="7" spans="1:29" ht="14.1" customHeight="1">
      <c r="A7" s="50" t="s">
        <v>256</v>
      </c>
      <c r="B7" s="53"/>
      <c r="C7" s="206">
        <v>87.255544465548269</v>
      </c>
      <c r="D7" s="206">
        <v>88.130783911294074</v>
      </c>
      <c r="E7" s="206">
        <v>89.276212266127658</v>
      </c>
      <c r="F7" s="51"/>
      <c r="G7" s="206">
        <v>10.046193099683883</v>
      </c>
      <c r="H7" s="206">
        <v>9.2413443078584923</v>
      </c>
      <c r="I7" s="206">
        <v>7.8811062044716635</v>
      </c>
      <c r="J7" s="51"/>
      <c r="K7" s="206">
        <v>2.6982624347678561</v>
      </c>
      <c r="L7" s="206">
        <v>2.6278717808474186</v>
      </c>
      <c r="M7" s="206">
        <v>2.8426815294006631</v>
      </c>
      <c r="N7" s="51"/>
      <c r="O7" s="207">
        <v>854.61894900000004</v>
      </c>
      <c r="P7" s="207">
        <v>853.3100629999999</v>
      </c>
      <c r="Q7" s="207">
        <v>744.28555499999993</v>
      </c>
    </row>
    <row r="8" spans="1:29" ht="14.1" customHeight="1">
      <c r="A8" s="50" t="s">
        <v>248</v>
      </c>
      <c r="B8" s="53"/>
      <c r="C8" s="206">
        <v>99.699277468746075</v>
      </c>
      <c r="D8" s="206">
        <v>99.895187008556462</v>
      </c>
      <c r="E8" s="206">
        <v>99.905398956566358</v>
      </c>
      <c r="F8" s="51"/>
      <c r="G8" s="206">
        <v>0.24271347672450888</v>
      </c>
      <c r="H8" s="206">
        <v>6.0920016166352196E-2</v>
      </c>
      <c r="I8" s="206">
        <v>5.3981239559810316E-2</v>
      </c>
      <c r="J8" s="51"/>
      <c r="K8" s="206">
        <v>5.8009054529434466E-2</v>
      </c>
      <c r="L8" s="206">
        <v>4.3892975277188759E-2</v>
      </c>
      <c r="M8" s="206">
        <v>4.0619803873818743E-2</v>
      </c>
      <c r="N8" s="51"/>
      <c r="O8" s="207">
        <v>5.6944790000000003</v>
      </c>
      <c r="P8" s="207">
        <v>1.51963</v>
      </c>
      <c r="Q8" s="207">
        <v>1.325396</v>
      </c>
    </row>
    <row r="9" spans="1:29" ht="14.1" customHeight="1">
      <c r="A9" s="50" t="s">
        <v>116</v>
      </c>
      <c r="B9" s="53"/>
      <c r="C9" s="206">
        <v>88.738099760101676</v>
      </c>
      <c r="D9" s="206">
        <v>91.43162292374609</v>
      </c>
      <c r="E9" s="206">
        <v>91.375587351654815</v>
      </c>
      <c r="F9" s="51"/>
      <c r="G9" s="206">
        <v>9.5817048397719233</v>
      </c>
      <c r="H9" s="206">
        <v>7.0428067403096515</v>
      </c>
      <c r="I9" s="206">
        <v>7.0925803642422904</v>
      </c>
      <c r="J9" s="51"/>
      <c r="K9" s="206">
        <v>1.6801954001263979</v>
      </c>
      <c r="L9" s="206">
        <v>1.5255703359442565</v>
      </c>
      <c r="M9" s="206">
        <v>1.5318322841028849</v>
      </c>
      <c r="N9" s="51"/>
      <c r="O9" s="207">
        <v>1433.3200820000002</v>
      </c>
      <c r="P9" s="207">
        <v>1134.5939539999999</v>
      </c>
      <c r="Q9" s="207">
        <v>1170.5524340000002</v>
      </c>
    </row>
    <row r="10" spans="1:29" ht="14.1" customHeight="1">
      <c r="A10" s="54" t="s">
        <v>257</v>
      </c>
      <c r="B10" s="53"/>
      <c r="C10" s="206">
        <v>78.544727749982755</v>
      </c>
      <c r="D10" s="206">
        <v>81.872321627364613</v>
      </c>
      <c r="E10" s="206">
        <v>82.593711560108218</v>
      </c>
      <c r="F10" s="51"/>
      <c r="G10" s="206">
        <v>17.151342683186733</v>
      </c>
      <c r="H10" s="206">
        <v>14.451631270718368</v>
      </c>
      <c r="I10" s="206">
        <v>13.83032621389845</v>
      </c>
      <c r="J10" s="51"/>
      <c r="K10" s="206">
        <v>4.3039295668304973</v>
      </c>
      <c r="L10" s="206">
        <v>3.6760471019170229</v>
      </c>
      <c r="M10" s="206">
        <v>3.5759622259933308</v>
      </c>
      <c r="N10" s="51"/>
      <c r="O10" s="207">
        <v>135.00508600000001</v>
      </c>
      <c r="P10" s="207">
        <v>112.51714699999999</v>
      </c>
      <c r="Q10" s="207">
        <v>108.191283</v>
      </c>
    </row>
    <row r="11" spans="1:29" ht="14.1" customHeight="1">
      <c r="A11" s="50" t="s">
        <v>258</v>
      </c>
      <c r="B11" s="53"/>
      <c r="C11" s="206">
        <v>89.304267751778596</v>
      </c>
      <c r="D11" s="206">
        <v>91.917075071479474</v>
      </c>
      <c r="E11" s="206">
        <v>91.812555417493584</v>
      </c>
      <c r="F11" s="51"/>
      <c r="G11" s="206">
        <v>9.1612662791784807</v>
      </c>
      <c r="H11" s="206">
        <v>6.6665627378501764</v>
      </c>
      <c r="I11" s="206">
        <v>6.757323997388248</v>
      </c>
      <c r="J11" s="51"/>
      <c r="K11" s="206">
        <v>1.534465969042907</v>
      </c>
      <c r="L11" s="206">
        <v>1.4163621906703572</v>
      </c>
      <c r="M11" s="206">
        <v>1.4301205851181678</v>
      </c>
      <c r="N11" s="51"/>
      <c r="O11" s="207">
        <v>1298.3149960000001</v>
      </c>
      <c r="P11" s="207">
        <v>1022.076807</v>
      </c>
      <c r="Q11" s="207">
        <v>1062.3611510000001</v>
      </c>
    </row>
    <row r="12" spans="1:29" ht="14.1" customHeight="1">
      <c r="A12" s="50" t="s">
        <v>259</v>
      </c>
      <c r="B12" s="51"/>
      <c r="C12" s="206">
        <v>83.849673564953989</v>
      </c>
      <c r="D12" s="206">
        <v>87.235645013230325</v>
      </c>
      <c r="E12" s="206">
        <v>87.197532199049803</v>
      </c>
      <c r="F12" s="51"/>
      <c r="G12" s="206">
        <v>13.043481260608017</v>
      </c>
      <c r="H12" s="206">
        <v>9.7161583731592067</v>
      </c>
      <c r="I12" s="206">
        <v>9.7502095665187358</v>
      </c>
      <c r="J12" s="51"/>
      <c r="K12" s="206">
        <v>3.1068451744379884</v>
      </c>
      <c r="L12" s="206">
        <v>3.0481966136104823</v>
      </c>
      <c r="M12" s="206">
        <v>3.0522582344314677</v>
      </c>
      <c r="N12" s="51"/>
      <c r="O12" s="207">
        <v>428.20378199999999</v>
      </c>
      <c r="P12" s="207">
        <v>349.67909200000003</v>
      </c>
      <c r="Q12" s="207">
        <v>359.43555700000002</v>
      </c>
    </row>
    <row r="13" spans="1:29" ht="14.1" customHeight="1">
      <c r="A13" s="50" t="s">
        <v>260</v>
      </c>
      <c r="B13" s="51"/>
      <c r="C13" s="206">
        <v>91.535475398293855</v>
      </c>
      <c r="D13" s="206">
        <v>94.392562777553721</v>
      </c>
      <c r="E13" s="206">
        <v>94.133297338100903</v>
      </c>
      <c r="F13" s="51"/>
      <c r="G13" s="206">
        <v>7.4916692576963841</v>
      </c>
      <c r="H13" s="206">
        <v>4.7852012896794616</v>
      </c>
      <c r="I13" s="206">
        <v>5.0535417052791818</v>
      </c>
      <c r="J13" s="51"/>
      <c r="K13" s="206">
        <v>0.97285534400975726</v>
      </c>
      <c r="L13" s="206">
        <v>0.82223593276680262</v>
      </c>
      <c r="M13" s="206">
        <v>0.81316095661993182</v>
      </c>
      <c r="N13" s="51"/>
      <c r="O13" s="207">
        <v>631.84850400000005</v>
      </c>
      <c r="P13" s="207">
        <v>440.24732499999999</v>
      </c>
      <c r="Q13" s="207">
        <v>475.53499299999999</v>
      </c>
    </row>
    <row r="14" spans="1:29" ht="14.1" customHeight="1">
      <c r="A14" s="50" t="s">
        <v>261</v>
      </c>
      <c r="B14" s="51"/>
      <c r="C14" s="206">
        <v>88.933096538383055</v>
      </c>
      <c r="D14" s="206">
        <v>89.576584439556825</v>
      </c>
      <c r="E14" s="206">
        <v>89.974625190250777</v>
      </c>
      <c r="F14" s="51"/>
      <c r="G14" s="206">
        <v>9.7056940501164668</v>
      </c>
      <c r="H14" s="206">
        <v>9.1677040035651185</v>
      </c>
      <c r="I14" s="206">
        <v>8.6616714720792576</v>
      </c>
      <c r="J14" s="51"/>
      <c r="K14" s="206">
        <v>1.3612094115004802</v>
      </c>
      <c r="L14" s="206">
        <v>1.2557115568780532</v>
      </c>
      <c r="M14" s="206">
        <v>1.3637033376699648</v>
      </c>
      <c r="N14" s="51"/>
      <c r="O14" s="207">
        <v>238.26270999999997</v>
      </c>
      <c r="P14" s="207">
        <v>232.15039000000007</v>
      </c>
      <c r="Q14" s="207">
        <v>227.39060100000006</v>
      </c>
    </row>
    <row r="15" spans="1:29" ht="14.1" customHeight="1">
      <c r="A15" s="44" t="s">
        <v>123</v>
      </c>
      <c r="B15" s="53"/>
      <c r="C15" s="206">
        <v>98.209673101939686</v>
      </c>
      <c r="D15" s="206">
        <v>98.67365507474193</v>
      </c>
      <c r="E15" s="206">
        <v>98.680864545861411</v>
      </c>
      <c r="F15" s="51"/>
      <c r="G15" s="206">
        <v>1.5127938209982772</v>
      </c>
      <c r="H15" s="206">
        <v>1.1462620070217149</v>
      </c>
      <c r="I15" s="206">
        <v>1.1201494732986403</v>
      </c>
      <c r="J15" s="51"/>
      <c r="K15" s="206">
        <v>0.27753307706202623</v>
      </c>
      <c r="L15" s="206">
        <v>0.18008291823635442</v>
      </c>
      <c r="M15" s="206">
        <v>0.19898598083994395</v>
      </c>
      <c r="N15" s="51"/>
      <c r="O15" s="207">
        <v>193.65644800000001</v>
      </c>
      <c r="P15" s="207">
        <v>175.54586399999999</v>
      </c>
      <c r="Q15" s="207">
        <v>173.95748599999999</v>
      </c>
    </row>
    <row r="16" spans="1:29" ht="14.1" customHeight="1">
      <c r="A16" s="44" t="s">
        <v>125</v>
      </c>
      <c r="B16" s="53"/>
      <c r="C16" s="206">
        <v>99.75994214988792</v>
      </c>
      <c r="D16" s="206">
        <v>99.799519110044969</v>
      </c>
      <c r="E16" s="206">
        <v>99.820574681434465</v>
      </c>
      <c r="F16" s="51"/>
      <c r="G16" s="206">
        <v>0.22275434528113564</v>
      </c>
      <c r="H16" s="206">
        <v>0.19987384001410244</v>
      </c>
      <c r="I16" s="206">
        <v>0.17902421152783682</v>
      </c>
      <c r="J16" s="51"/>
      <c r="K16" s="206">
        <v>1.7303504830937313E-2</v>
      </c>
      <c r="L16" s="206">
        <v>6.0704994093401866E-4</v>
      </c>
      <c r="M16" s="206">
        <v>4.011070376815096E-4</v>
      </c>
      <c r="N16" s="51"/>
      <c r="O16" s="207">
        <v>10.31481</v>
      </c>
      <c r="P16" s="207">
        <v>9.9296530000000001</v>
      </c>
      <c r="Q16" s="207">
        <v>8.7582409999999999</v>
      </c>
    </row>
    <row r="17" spans="1:17" ht="14.1" customHeight="1">
      <c r="A17" s="44" t="s">
        <v>127</v>
      </c>
      <c r="B17" s="53"/>
      <c r="C17" s="206">
        <v>98.240962846517021</v>
      </c>
      <c r="D17" s="206">
        <v>99.959746760898156</v>
      </c>
      <c r="E17" s="206">
        <v>99.951833089515944</v>
      </c>
      <c r="F17" s="51"/>
      <c r="G17" s="206">
        <v>1.7590371534829692</v>
      </c>
      <c r="H17" s="206">
        <v>4.0253239101857241E-2</v>
      </c>
      <c r="I17" s="206">
        <v>4.8166910484051327E-2</v>
      </c>
      <c r="J17" s="51"/>
      <c r="K17" s="206">
        <v>0</v>
      </c>
      <c r="L17" s="206">
        <v>0</v>
      </c>
      <c r="M17" s="206">
        <v>0</v>
      </c>
      <c r="N17" s="51"/>
      <c r="O17" s="207">
        <v>13.071717</v>
      </c>
      <c r="P17" s="207">
        <v>0.28715800000000002</v>
      </c>
      <c r="Q17" s="207">
        <v>0.32977000000000001</v>
      </c>
    </row>
    <row r="18" spans="1:17" ht="14.1" customHeight="1">
      <c r="A18" s="44" t="s">
        <v>129</v>
      </c>
      <c r="B18" s="53"/>
      <c r="C18" s="206">
        <v>99.999999315847049</v>
      </c>
      <c r="D18" s="206">
        <v>100</v>
      </c>
      <c r="E18" s="206">
        <v>100</v>
      </c>
      <c r="F18" s="51"/>
      <c r="G18" s="206">
        <v>6.8415296102663356E-7</v>
      </c>
      <c r="H18" s="206">
        <v>0</v>
      </c>
      <c r="I18" s="206">
        <v>0</v>
      </c>
      <c r="J18" s="51"/>
      <c r="K18" s="206">
        <v>0</v>
      </c>
      <c r="L18" s="206">
        <v>0</v>
      </c>
      <c r="M18" s="206">
        <v>0</v>
      </c>
      <c r="N18" s="51"/>
      <c r="O18" s="207">
        <v>5.3000000000000001E-5</v>
      </c>
      <c r="P18" s="207">
        <v>0</v>
      </c>
      <c r="Q18" s="207">
        <v>0</v>
      </c>
    </row>
    <row r="19" spans="1:17" ht="14.1" customHeight="1">
      <c r="A19" s="44" t="s">
        <v>131</v>
      </c>
      <c r="B19" s="53"/>
      <c r="C19" s="206">
        <v>92.44837662073401</v>
      </c>
      <c r="D19" s="206">
        <v>99.387854304259108</v>
      </c>
      <c r="E19" s="206">
        <v>99.153331985742767</v>
      </c>
      <c r="F19" s="51"/>
      <c r="G19" s="206">
        <v>7.5516233792659992</v>
      </c>
      <c r="H19" s="206">
        <v>0.61214569574088418</v>
      </c>
      <c r="I19" s="206">
        <v>0.84666801425723592</v>
      </c>
      <c r="J19" s="51"/>
      <c r="K19" s="206">
        <v>0</v>
      </c>
      <c r="L19" s="206">
        <v>0</v>
      </c>
      <c r="M19" s="206">
        <v>0</v>
      </c>
      <c r="N19" s="51"/>
      <c r="O19" s="207">
        <v>9.2779999999999998E-3</v>
      </c>
      <c r="P19" s="207">
        <v>1.3776999999999999E-2</v>
      </c>
      <c r="Q19" s="207">
        <v>1.244E-2</v>
      </c>
    </row>
    <row r="20" spans="1:17" ht="14.1" hidden="1" customHeight="1">
      <c r="A20" s="44"/>
      <c r="B20" s="53"/>
      <c r="C20" s="206">
        <v>0</v>
      </c>
      <c r="D20" s="206">
        <v>0</v>
      </c>
      <c r="E20" s="206">
        <v>0</v>
      </c>
      <c r="F20" s="51"/>
      <c r="G20" s="206">
        <v>0</v>
      </c>
      <c r="H20" s="206">
        <v>0</v>
      </c>
      <c r="I20" s="206">
        <v>0</v>
      </c>
      <c r="J20" s="51"/>
      <c r="K20" s="206">
        <v>0</v>
      </c>
      <c r="L20" s="206">
        <v>0</v>
      </c>
      <c r="M20" s="206">
        <v>0</v>
      </c>
      <c r="N20" s="51"/>
      <c r="O20" s="207">
        <v>0</v>
      </c>
      <c r="P20" s="207">
        <v>0</v>
      </c>
      <c r="Q20" s="207">
        <v>0</v>
      </c>
    </row>
    <row r="21" spans="1:17" ht="14.1" customHeight="1">
      <c r="A21" s="135" t="s">
        <v>6</v>
      </c>
      <c r="B21" s="132"/>
      <c r="C21" s="399">
        <v>93.620239405199669</v>
      </c>
      <c r="D21" s="399">
        <v>94.256954447153234</v>
      </c>
      <c r="E21" s="399">
        <v>94.516553165172553</v>
      </c>
      <c r="F21" s="400"/>
      <c r="G21" s="399">
        <v>5.4009040023680681</v>
      </c>
      <c r="H21" s="399">
        <v>4.1294677288325641</v>
      </c>
      <c r="I21" s="399">
        <v>3.8791389946330002</v>
      </c>
      <c r="J21" s="400"/>
      <c r="K21" s="399">
        <v>0.97885659243226486</v>
      </c>
      <c r="L21" s="399">
        <v>1.6135778240142051</v>
      </c>
      <c r="M21" s="399">
        <v>1.604307840194432</v>
      </c>
      <c r="N21" s="400"/>
      <c r="O21" s="389">
        <v>3278.794617</v>
      </c>
      <c r="P21" s="389">
        <v>2684.4309890000004</v>
      </c>
      <c r="Q21" s="389">
        <v>2544.3790339999996</v>
      </c>
    </row>
    <row r="22" spans="1:17" s="297" customFormat="1"/>
    <row r="23" spans="1:17">
      <c r="A23" s="270" t="s">
        <v>232</v>
      </c>
    </row>
  </sheetData>
  <mergeCells count="7">
    <mergeCell ref="O1:Q1"/>
    <mergeCell ref="C2:M2"/>
    <mergeCell ref="O2:Q2"/>
    <mergeCell ref="C3:E3"/>
    <mergeCell ref="G3:I3"/>
    <mergeCell ref="K3:M3"/>
    <mergeCell ref="O3:Q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1:AC20"/>
  <sheetViews>
    <sheetView showGridLines="0" zoomScale="115" zoomScaleNormal="115" workbookViewId="0">
      <selection activeCell="K12" sqref="K12"/>
    </sheetView>
  </sheetViews>
  <sheetFormatPr defaultColWidth="0" defaultRowHeight="13.5" zeroHeight="1"/>
  <cols>
    <col min="1" max="1" width="25.7109375" style="96" customWidth="1"/>
    <col min="2" max="2" width="0.85546875" style="96" customWidth="1"/>
    <col min="3" max="3" width="6" style="96" customWidth="1"/>
    <col min="4" max="5" width="6.140625" style="96" customWidth="1"/>
    <col min="6" max="6" width="0.85546875" style="96" customWidth="1"/>
    <col min="7" max="7" width="6" style="96" customWidth="1"/>
    <col min="8" max="8" width="5.85546875" style="96" customWidth="1"/>
    <col min="9" max="9" width="6.140625" style="96" customWidth="1"/>
    <col min="10" max="10" width="0.85546875" style="96" customWidth="1"/>
    <col min="11" max="12" width="5.85546875" style="96" customWidth="1"/>
    <col min="13" max="13" width="6.42578125" style="96" customWidth="1"/>
    <col min="14" max="14" width="0.5703125" style="96" customWidth="1"/>
    <col min="15" max="15" width="6" style="96" customWidth="1"/>
    <col min="16" max="17" width="6.140625" style="96" customWidth="1"/>
    <col min="18" max="16384" width="9.140625" style="96" hidden="1"/>
  </cols>
  <sheetData>
    <row r="1" spans="1:29">
      <c r="A1" s="64" t="s">
        <v>206</v>
      </c>
    </row>
    <row r="2" spans="1:29" ht="27.95" customHeight="1">
      <c r="A2" s="23"/>
      <c r="B2" s="48"/>
      <c r="C2" s="559" t="s">
        <v>151</v>
      </c>
      <c r="D2" s="559"/>
      <c r="E2" s="559"/>
      <c r="F2" s="559"/>
      <c r="G2" s="559"/>
      <c r="H2" s="559"/>
      <c r="I2" s="559"/>
      <c r="J2" s="559"/>
      <c r="K2" s="559"/>
      <c r="L2" s="559"/>
      <c r="M2" s="559"/>
      <c r="N2" s="23"/>
      <c r="O2" s="568" t="s">
        <v>155</v>
      </c>
      <c r="P2" s="568"/>
      <c r="Q2" s="568"/>
    </row>
    <row r="3" spans="1:29">
      <c r="A3" s="47"/>
      <c r="B3" s="48"/>
      <c r="C3" s="566" t="s">
        <v>152</v>
      </c>
      <c r="D3" s="566"/>
      <c r="E3" s="566"/>
      <c r="F3" s="72"/>
      <c r="G3" s="566" t="s">
        <v>153</v>
      </c>
      <c r="H3" s="566"/>
      <c r="I3" s="566"/>
      <c r="J3" s="72"/>
      <c r="K3" s="566" t="s">
        <v>154</v>
      </c>
      <c r="L3" s="566"/>
      <c r="M3" s="566"/>
      <c r="N3" s="72"/>
      <c r="O3" s="566" t="s">
        <v>10</v>
      </c>
      <c r="P3" s="566"/>
      <c r="Q3" s="566"/>
    </row>
    <row r="4" spans="1:29">
      <c r="A4" s="49"/>
      <c r="B4" s="52"/>
      <c r="C4" s="387">
        <v>45657</v>
      </c>
      <c r="D4" s="387">
        <v>46022</v>
      </c>
      <c r="E4" s="387">
        <v>46112</v>
      </c>
      <c r="F4" s="71"/>
      <c r="G4" s="387">
        <v>45657</v>
      </c>
      <c r="H4" s="387">
        <v>46022</v>
      </c>
      <c r="I4" s="387">
        <v>46112</v>
      </c>
      <c r="J4" s="69"/>
      <c r="K4" s="387">
        <v>45657</v>
      </c>
      <c r="L4" s="387">
        <v>46022</v>
      </c>
      <c r="M4" s="387">
        <v>46112</v>
      </c>
      <c r="N4" s="69"/>
      <c r="O4" s="387">
        <v>45657</v>
      </c>
      <c r="P4" s="387">
        <v>46022</v>
      </c>
      <c r="Q4" s="387">
        <v>46112</v>
      </c>
      <c r="R4" s="71"/>
      <c r="S4" s="71"/>
      <c r="T4" s="71"/>
      <c r="U4" s="71"/>
      <c r="V4" s="69"/>
      <c r="W4" s="71"/>
      <c r="X4" s="71"/>
      <c r="Y4" s="71"/>
      <c r="Z4" s="69"/>
      <c r="AA4" s="71"/>
      <c r="AB4" s="71"/>
      <c r="AC4" s="71"/>
    </row>
    <row r="5" spans="1:29" ht="14.1" customHeight="1">
      <c r="A5" s="501" t="s">
        <v>398</v>
      </c>
      <c r="B5" s="53"/>
      <c r="C5" s="206">
        <v>87.737443890119664</v>
      </c>
      <c r="D5" s="206">
        <v>89.905077756172162</v>
      </c>
      <c r="E5" s="206">
        <v>91.75513526397306</v>
      </c>
      <c r="F5" s="207"/>
      <c r="G5" s="206">
        <v>9.9068147523861505</v>
      </c>
      <c r="H5" s="206">
        <v>7.7589889962478855</v>
      </c>
      <c r="I5" s="206">
        <v>5.7441599072653826</v>
      </c>
      <c r="J5" s="207"/>
      <c r="K5" s="206">
        <v>2.3557413574941846</v>
      </c>
      <c r="L5" s="206">
        <v>2.3359332475799537</v>
      </c>
      <c r="M5" s="206">
        <v>2.5007048287615534</v>
      </c>
      <c r="N5" s="207"/>
      <c r="O5" s="207">
        <v>11.989217999999999</v>
      </c>
      <c r="P5" s="207">
        <v>9.3234490000000001</v>
      </c>
      <c r="Q5" s="207">
        <v>6.8221340000000001</v>
      </c>
    </row>
    <row r="6" spans="1:29" ht="14.1" customHeight="1">
      <c r="A6" s="502" t="s">
        <v>399</v>
      </c>
      <c r="B6" s="53"/>
      <c r="C6" s="206">
        <v>82.428605585315424</v>
      </c>
      <c r="D6" s="206">
        <v>80.084172125853073</v>
      </c>
      <c r="E6" s="206">
        <v>80.740576918218125</v>
      </c>
      <c r="F6" s="207"/>
      <c r="G6" s="206">
        <v>15.148848335256021</v>
      </c>
      <c r="H6" s="206">
        <v>9.8598957115365238</v>
      </c>
      <c r="I6" s="206">
        <v>9.4484974871095968</v>
      </c>
      <c r="J6" s="207"/>
      <c r="K6" s="206">
        <v>2.4225460794285611</v>
      </c>
      <c r="L6" s="206">
        <v>10.0559321626104</v>
      </c>
      <c r="M6" s="206">
        <v>9.810925594672284</v>
      </c>
      <c r="N6" s="207"/>
      <c r="O6" s="207">
        <v>763.61921500000005</v>
      </c>
      <c r="P6" s="207">
        <v>537.36735499999998</v>
      </c>
      <c r="Q6" s="207">
        <v>509.29427099999998</v>
      </c>
    </row>
    <row r="7" spans="1:29" ht="14.1" customHeight="1">
      <c r="A7" s="501" t="s">
        <v>400</v>
      </c>
      <c r="B7" s="53"/>
      <c r="C7" s="206">
        <v>92.889098071961357</v>
      </c>
      <c r="D7" s="206">
        <v>95.40024693767522</v>
      </c>
      <c r="E7" s="206">
        <v>96.095134305781357</v>
      </c>
      <c r="F7" s="207"/>
      <c r="G7" s="206">
        <v>6.9128945792739263</v>
      </c>
      <c r="H7" s="206">
        <v>3.4146815078057209</v>
      </c>
      <c r="I7" s="206">
        <v>2.7436793058247306</v>
      </c>
      <c r="J7" s="207"/>
      <c r="K7" s="206">
        <v>0.19800734876471343</v>
      </c>
      <c r="L7" s="206">
        <v>1.1850715545190404</v>
      </c>
      <c r="M7" s="206">
        <v>1.1611863883939006</v>
      </c>
      <c r="N7" s="207"/>
      <c r="O7" s="207">
        <v>119.918978</v>
      </c>
      <c r="P7" s="207">
        <v>50.143495000000001</v>
      </c>
      <c r="Q7" s="207">
        <v>41.365186000000001</v>
      </c>
    </row>
    <row r="8" spans="1:29" ht="14.1" customHeight="1">
      <c r="A8" s="503" t="s">
        <v>401</v>
      </c>
      <c r="B8" s="53"/>
      <c r="C8" s="206">
        <v>93.42526781121046</v>
      </c>
      <c r="D8" s="206">
        <v>94.001170267633142</v>
      </c>
      <c r="E8" s="206">
        <v>94.19214836494038</v>
      </c>
      <c r="F8" s="207"/>
      <c r="G8" s="206">
        <v>5.0505885951049887</v>
      </c>
      <c r="H8" s="206">
        <v>4.0624890276789731</v>
      </c>
      <c r="I8" s="206">
        <v>3.9480946380415216</v>
      </c>
      <c r="J8" s="207"/>
      <c r="K8" s="206">
        <v>1.5241435936845635</v>
      </c>
      <c r="L8" s="206">
        <v>1.9363407046878678</v>
      </c>
      <c r="M8" s="206">
        <v>1.859756997018112</v>
      </c>
      <c r="N8" s="207"/>
      <c r="O8" s="207">
        <v>85.074984999999998</v>
      </c>
      <c r="P8" s="207">
        <v>82.725159000000005</v>
      </c>
      <c r="Q8" s="207">
        <v>82.327040999999994</v>
      </c>
    </row>
    <row r="9" spans="1:29" ht="14.1" customHeight="1">
      <c r="A9" s="503" t="s">
        <v>402</v>
      </c>
      <c r="B9" s="53"/>
      <c r="C9" s="206">
        <v>91.620800495397816</v>
      </c>
      <c r="D9" s="206">
        <v>92.625786293364442</v>
      </c>
      <c r="E9" s="206">
        <v>92.87532273794784</v>
      </c>
      <c r="F9" s="207"/>
      <c r="G9" s="206">
        <v>6.5382955223277222</v>
      </c>
      <c r="H9" s="206">
        <v>6.2338717942377855</v>
      </c>
      <c r="I9" s="206">
        <v>5.6862852518823956</v>
      </c>
      <c r="J9" s="207"/>
      <c r="K9" s="206">
        <v>1.8409039822744617</v>
      </c>
      <c r="L9" s="206">
        <v>1.1403419123977829</v>
      </c>
      <c r="M9" s="206">
        <v>1.4383920101697618</v>
      </c>
      <c r="N9" s="207"/>
      <c r="O9" s="207">
        <v>196.226596</v>
      </c>
      <c r="P9" s="207">
        <v>193.87106499999999</v>
      </c>
      <c r="Q9" s="207">
        <v>177.04472000000001</v>
      </c>
    </row>
    <row r="10" spans="1:29" ht="14.1" customHeight="1">
      <c r="A10" s="503" t="s">
        <v>403</v>
      </c>
      <c r="B10" s="53"/>
      <c r="C10" s="206">
        <v>94.109350597519082</v>
      </c>
      <c r="D10" s="206">
        <v>93.725612149468745</v>
      </c>
      <c r="E10" s="206">
        <v>93.752268027853177</v>
      </c>
      <c r="F10" s="207"/>
      <c r="G10" s="206">
        <v>4.6491385051884109</v>
      </c>
      <c r="H10" s="206">
        <v>4.928888150759362</v>
      </c>
      <c r="I10" s="206">
        <v>4.1084665213052878</v>
      </c>
      <c r="J10" s="207"/>
      <c r="K10" s="206">
        <v>1.241510897292494</v>
      </c>
      <c r="L10" s="206">
        <v>1.3454996997718811</v>
      </c>
      <c r="M10" s="206">
        <v>2.1392654508415361</v>
      </c>
      <c r="N10" s="207"/>
      <c r="O10" s="207">
        <v>69.898477999999997</v>
      </c>
      <c r="P10" s="207">
        <v>74.627573999999996</v>
      </c>
      <c r="Q10" s="207">
        <v>66.114046999999999</v>
      </c>
    </row>
    <row r="11" spans="1:29" ht="14.1" customHeight="1">
      <c r="A11" s="96" t="s">
        <v>404</v>
      </c>
      <c r="B11" s="53"/>
      <c r="C11" s="206">
        <v>75.477154761926741</v>
      </c>
      <c r="D11" s="206">
        <v>81.11684054908568</v>
      </c>
      <c r="E11" s="206">
        <v>83.267849823568483</v>
      </c>
      <c r="F11" s="207"/>
      <c r="G11" s="206">
        <v>20.678302945375037</v>
      </c>
      <c r="H11" s="206">
        <v>17.046155299977269</v>
      </c>
      <c r="I11" s="206">
        <v>15.017908170814131</v>
      </c>
      <c r="J11" s="207"/>
      <c r="K11" s="206">
        <v>3.8445422926982267</v>
      </c>
      <c r="L11" s="206">
        <v>1.8370041509370654</v>
      </c>
      <c r="M11" s="206">
        <v>1.7142420056173644</v>
      </c>
      <c r="N11" s="207"/>
      <c r="O11" s="207">
        <v>111.12387</v>
      </c>
      <c r="P11" s="207">
        <v>96.217580999999996</v>
      </c>
      <c r="Q11" s="207">
        <v>84.546964000000003</v>
      </c>
    </row>
    <row r="12" spans="1:29" ht="14.1" customHeight="1">
      <c r="A12" s="96" t="s">
        <v>405</v>
      </c>
      <c r="B12" s="53"/>
      <c r="C12" s="206">
        <v>96.60131572075889</v>
      </c>
      <c r="D12" s="206">
        <v>95.056579850300764</v>
      </c>
      <c r="E12" s="206">
        <v>95.921297378491772</v>
      </c>
      <c r="F12" s="207"/>
      <c r="G12" s="206">
        <v>2.8492299666926297</v>
      </c>
      <c r="H12" s="206">
        <v>4.5602007813517265</v>
      </c>
      <c r="I12" s="206">
        <v>3.7350592654258752</v>
      </c>
      <c r="J12" s="207"/>
      <c r="K12" s="206">
        <v>0.54945431254847321</v>
      </c>
      <c r="L12" s="206">
        <v>0.38321936834749559</v>
      </c>
      <c r="M12" s="206">
        <v>0.3436433560823397</v>
      </c>
      <c r="N12" s="207"/>
      <c r="O12" s="207">
        <v>21.029636</v>
      </c>
      <c r="P12" s="207">
        <v>38.567709999999998</v>
      </c>
      <c r="Q12" s="207">
        <v>31.933021</v>
      </c>
    </row>
    <row r="13" spans="1:29" ht="14.1" customHeight="1">
      <c r="A13" s="96" t="s">
        <v>406</v>
      </c>
      <c r="B13" s="53"/>
      <c r="C13" s="206">
        <v>98.596792913906754</v>
      </c>
      <c r="D13" s="206">
        <v>98.225794093013135</v>
      </c>
      <c r="E13" s="206">
        <v>98.273151277895138</v>
      </c>
      <c r="F13" s="207"/>
      <c r="G13" s="206">
        <v>1.3067016947210359</v>
      </c>
      <c r="H13" s="206">
        <v>0.93648630352769235</v>
      </c>
      <c r="I13" s="206">
        <v>0.82364080001032181</v>
      </c>
      <c r="J13" s="207"/>
      <c r="K13" s="206">
        <v>9.6505391372212854E-2</v>
      </c>
      <c r="L13" s="206">
        <v>0.83771960345917496</v>
      </c>
      <c r="M13" s="206">
        <v>0.9032079220945306</v>
      </c>
      <c r="N13" s="207"/>
      <c r="O13" s="207">
        <v>1.579599</v>
      </c>
      <c r="P13" s="207">
        <v>1.7306280000000001</v>
      </c>
      <c r="Q13" s="207">
        <v>1.572303</v>
      </c>
    </row>
    <row r="14" spans="1:29" ht="14.1" customHeight="1">
      <c r="A14" s="96" t="s">
        <v>407</v>
      </c>
      <c r="B14" s="53"/>
      <c r="C14" s="206">
        <v>93.98604370380545</v>
      </c>
      <c r="D14" s="206">
        <v>94.690541097489685</v>
      </c>
      <c r="E14" s="206">
        <v>96.089131941842126</v>
      </c>
      <c r="F14" s="207"/>
      <c r="G14" s="206">
        <v>5.1376215657925197</v>
      </c>
      <c r="H14" s="206">
        <v>5.0274531850432176</v>
      </c>
      <c r="I14" s="206">
        <v>3.6727710643010085</v>
      </c>
      <c r="J14" s="207"/>
      <c r="K14" s="206">
        <v>0.87633473040204857</v>
      </c>
      <c r="L14" s="206">
        <v>0.28200571746709868</v>
      </c>
      <c r="M14" s="206">
        <v>0.23809699385686189</v>
      </c>
      <c r="N14" s="207"/>
      <c r="O14" s="207">
        <v>62.980182999999997</v>
      </c>
      <c r="P14" s="207">
        <v>66.226135999999997</v>
      </c>
      <c r="Q14" s="207">
        <v>52.041972000000001</v>
      </c>
    </row>
    <row r="15" spans="1:29" ht="14.1" customHeight="1">
      <c r="A15" s="504" t="s">
        <v>408</v>
      </c>
      <c r="B15" s="53"/>
      <c r="C15" s="206">
        <v>89.84133902833382</v>
      </c>
      <c r="D15" s="206">
        <v>86.215404579797294</v>
      </c>
      <c r="E15" s="206">
        <v>90.864070709166867</v>
      </c>
      <c r="F15" s="207"/>
      <c r="G15" s="206">
        <v>7.6172775227551508</v>
      </c>
      <c r="H15" s="206">
        <v>8.5964362773860348</v>
      </c>
      <c r="I15" s="206">
        <v>4.5277088992460444</v>
      </c>
      <c r="J15" s="207"/>
      <c r="K15" s="206">
        <v>2.5413834489110343</v>
      </c>
      <c r="L15" s="206">
        <v>5.1881591428166791</v>
      </c>
      <c r="M15" s="206">
        <v>4.6082203915870839</v>
      </c>
      <c r="N15" s="207"/>
      <c r="O15" s="207">
        <v>111.149931</v>
      </c>
      <c r="P15" s="207">
        <v>147.17709400000001</v>
      </c>
      <c r="Q15" s="207">
        <v>78.343096000000003</v>
      </c>
    </row>
    <row r="16" spans="1:29" ht="14.1" customHeight="1">
      <c r="A16" s="96" t="s">
        <v>409</v>
      </c>
      <c r="B16" s="53"/>
      <c r="C16" s="206">
        <v>80.235694168907628</v>
      </c>
      <c r="D16" s="206">
        <v>80.017162076992562</v>
      </c>
      <c r="E16" s="206">
        <v>80.515631834983992</v>
      </c>
      <c r="F16" s="207"/>
      <c r="G16" s="206">
        <v>19.014126723762352</v>
      </c>
      <c r="H16" s="206">
        <v>19.394006544393243</v>
      </c>
      <c r="I16" s="206">
        <v>18.868622408703771</v>
      </c>
      <c r="J16" s="207"/>
      <c r="K16" s="206">
        <v>0.75017910733000104</v>
      </c>
      <c r="L16" s="206">
        <v>0.58883137861418311</v>
      </c>
      <c r="M16" s="206">
        <v>0.61574575631224038</v>
      </c>
      <c r="N16" s="207"/>
      <c r="O16" s="207">
        <v>28.098831000000001</v>
      </c>
      <c r="P16" s="207">
        <v>30.460273999999998</v>
      </c>
      <c r="Q16" s="207">
        <v>29.352025999999999</v>
      </c>
    </row>
    <row r="17" spans="1:17" ht="14.1" customHeight="1">
      <c r="A17" s="96" t="s">
        <v>410</v>
      </c>
      <c r="B17" s="53"/>
      <c r="C17" s="206">
        <v>73.871086290857107</v>
      </c>
      <c r="D17" s="206">
        <v>79.248725362559966</v>
      </c>
      <c r="E17" s="206">
        <v>82.136499794148349</v>
      </c>
      <c r="F17" s="207"/>
      <c r="G17" s="206">
        <v>24.049746444759943</v>
      </c>
      <c r="H17" s="206">
        <v>19.434316252870236</v>
      </c>
      <c r="I17" s="206">
        <v>16.76602067362726</v>
      </c>
      <c r="J17" s="207"/>
      <c r="K17" s="206">
        <v>2.0791672643829457</v>
      </c>
      <c r="L17" s="206">
        <v>1.3169583845697992</v>
      </c>
      <c r="M17" s="206">
        <v>1.0974795322243758</v>
      </c>
      <c r="N17" s="207"/>
      <c r="O17" s="207">
        <v>40.038229999999999</v>
      </c>
      <c r="P17" s="207">
        <v>34.103433000000003</v>
      </c>
      <c r="Q17" s="207">
        <v>28.686485999999999</v>
      </c>
    </row>
    <row r="18" spans="1:17" ht="14.1" customHeight="1">
      <c r="A18" s="446" t="s">
        <v>6</v>
      </c>
      <c r="B18" s="132"/>
      <c r="C18" s="399">
        <v>88.971377407558819</v>
      </c>
      <c r="D18" s="399">
        <v>88.545186190150972</v>
      </c>
      <c r="E18" s="399">
        <v>89.649548530776286</v>
      </c>
      <c r="F18" s="389"/>
      <c r="G18" s="399">
        <v>9.2826549478351108</v>
      </c>
      <c r="H18" s="399">
        <v>7.3035283403817726</v>
      </c>
      <c r="I18" s="399">
        <v>6.2908950008035118</v>
      </c>
      <c r="J18" s="389"/>
      <c r="K18" s="399">
        <v>1.7459676446060741</v>
      </c>
      <c r="L18" s="399">
        <v>4.151285469467255</v>
      </c>
      <c r="M18" s="399">
        <v>4.0595564684201992</v>
      </c>
      <c r="N18" s="389"/>
      <c r="O18" s="389">
        <v>1622.72775</v>
      </c>
      <c r="P18" s="389">
        <v>1362.5409529999999</v>
      </c>
      <c r="Q18" s="389">
        <v>1189.4432670000003</v>
      </c>
    </row>
    <row r="19" spans="1:17" s="297" customFormat="1">
      <c r="A19" s="96"/>
    </row>
    <row r="20" spans="1:17">
      <c r="A20" s="96" t="s">
        <v>232</v>
      </c>
    </row>
  </sheetData>
  <mergeCells count="6">
    <mergeCell ref="C2:M2"/>
    <mergeCell ref="O2:Q2"/>
    <mergeCell ref="C3:E3"/>
    <mergeCell ref="G3:I3"/>
    <mergeCell ref="K3:M3"/>
    <mergeCell ref="O3:Q3"/>
  </mergeCells>
  <pageMargins left="0.7" right="0.7" top="0.75" bottom="0.75" header="0.3" footer="0.3"/>
  <pageSetup paperSize="0" orientation="portrait" horizontalDpi="0" verticalDpi="0"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1:Q21"/>
  <sheetViews>
    <sheetView showGridLines="0" tabSelected="1" zoomScale="115" zoomScaleNormal="115" workbookViewId="0"/>
  </sheetViews>
  <sheetFormatPr defaultColWidth="0" defaultRowHeight="13.5" zeroHeight="1"/>
  <cols>
    <col min="1" max="1" width="18.5703125" style="96" customWidth="1"/>
    <col min="2" max="2" width="5.5703125" style="96" customWidth="1"/>
    <col min="3" max="4" width="5.85546875" style="96" customWidth="1"/>
    <col min="5" max="5" width="0.5703125" style="96" customWidth="1"/>
    <col min="6" max="6" width="5.5703125" style="96" customWidth="1"/>
    <col min="7" max="7" width="5.42578125" style="96" customWidth="1"/>
    <col min="8" max="8" width="5.5703125" style="96" customWidth="1"/>
    <col min="9" max="9" width="0.5703125" style="96" customWidth="1"/>
    <col min="10" max="10" width="5.85546875" style="96" customWidth="1"/>
    <col min="11" max="11" width="5.42578125" style="96" customWidth="1"/>
    <col min="12" max="12" width="5.5703125" style="96" customWidth="1"/>
    <col min="13" max="13" width="0.85546875" style="96" customWidth="1"/>
    <col min="14" max="14" width="5.5703125" style="96" customWidth="1"/>
    <col min="15" max="15" width="5.85546875" style="96" customWidth="1"/>
    <col min="16" max="16" width="5.5703125" style="96" customWidth="1"/>
    <col min="17" max="16384" width="9.140625" style="96" hidden="1"/>
  </cols>
  <sheetData>
    <row r="1" spans="1:17">
      <c r="A1" s="64" t="s">
        <v>207</v>
      </c>
    </row>
    <row r="2" spans="1:17">
      <c r="A2" s="559" t="s">
        <v>156</v>
      </c>
      <c r="B2" s="559"/>
      <c r="C2" s="559"/>
      <c r="D2" s="559"/>
      <c r="E2" s="559"/>
      <c r="F2" s="559"/>
      <c r="G2" s="559"/>
      <c r="H2" s="559"/>
      <c r="I2" s="559"/>
      <c r="J2" s="559"/>
      <c r="K2" s="559"/>
      <c r="L2" s="559"/>
      <c r="M2" s="464"/>
      <c r="N2" s="560" t="s">
        <v>157</v>
      </c>
      <c r="O2" s="560"/>
      <c r="P2" s="560"/>
    </row>
    <row r="3" spans="1:17">
      <c r="A3" s="465"/>
      <c r="B3" s="569" t="s">
        <v>152</v>
      </c>
      <c r="C3" s="569"/>
      <c r="D3" s="569"/>
      <c r="E3" s="466"/>
      <c r="F3" s="566" t="s">
        <v>153</v>
      </c>
      <c r="G3" s="566"/>
      <c r="H3" s="566"/>
      <c r="I3" s="466"/>
      <c r="J3" s="566" t="s">
        <v>154</v>
      </c>
      <c r="K3" s="566"/>
      <c r="L3" s="566"/>
      <c r="M3" s="466"/>
    </row>
    <row r="4" spans="1:17">
      <c r="A4" s="467"/>
      <c r="B4" s="388">
        <v>45657</v>
      </c>
      <c r="C4" s="388">
        <v>46022</v>
      </c>
      <c r="D4" s="468">
        <v>46112</v>
      </c>
      <c r="E4" s="71"/>
      <c r="F4" s="388">
        <v>45657</v>
      </c>
      <c r="G4" s="388">
        <v>46022</v>
      </c>
      <c r="H4" s="388">
        <v>46112</v>
      </c>
      <c r="I4" s="71"/>
      <c r="J4" s="388">
        <v>45657</v>
      </c>
      <c r="K4" s="388">
        <v>46022</v>
      </c>
      <c r="L4" s="388">
        <v>46112</v>
      </c>
      <c r="M4" s="69"/>
      <c r="N4" s="388">
        <v>45657</v>
      </c>
      <c r="O4" s="388">
        <v>46022</v>
      </c>
      <c r="P4" s="388">
        <v>46112</v>
      </c>
      <c r="Q4" s="182">
        <v>45016</v>
      </c>
    </row>
    <row r="5" spans="1:17" ht="14.1" customHeight="1">
      <c r="A5" s="50" t="s">
        <v>113</v>
      </c>
      <c r="B5" s="212">
        <v>0.25939266639973863</v>
      </c>
      <c r="C5" s="212">
        <v>0.24003286652946951</v>
      </c>
      <c r="D5" s="212">
        <v>0.25071565093313997</v>
      </c>
      <c r="E5" s="207"/>
      <c r="F5" s="206">
        <v>4.0052562113392094</v>
      </c>
      <c r="G5" s="206">
        <v>3.4781486674331177</v>
      </c>
      <c r="H5" s="206">
        <v>3.7198075963382622</v>
      </c>
      <c r="I5" s="206"/>
      <c r="J5" s="206">
        <v>60.122157351502068</v>
      </c>
      <c r="K5" s="206">
        <v>43.021686902457176</v>
      </c>
      <c r="L5" s="206">
        <v>40.572038405652208</v>
      </c>
      <c r="M5" s="207"/>
      <c r="N5" s="206">
        <v>59.976494430483527</v>
      </c>
      <c r="O5" s="206">
        <v>43.018585535871196</v>
      </c>
      <c r="P5" s="206">
        <v>40.572038405652208</v>
      </c>
      <c r="Q5" s="469"/>
    </row>
    <row r="6" spans="1:17" ht="14.1" customHeight="1">
      <c r="A6" s="50" t="s">
        <v>248</v>
      </c>
      <c r="B6" s="212">
        <v>0.1941144979883947</v>
      </c>
      <c r="C6" s="212">
        <v>0.2221613824456441</v>
      </c>
      <c r="D6" s="212">
        <v>0.22659641531065114</v>
      </c>
      <c r="E6" s="207"/>
      <c r="F6" s="206">
        <v>1.3849379372546635</v>
      </c>
      <c r="G6" s="206">
        <v>5.5622750274737935</v>
      </c>
      <c r="H6" s="206">
        <v>6.6739299047228151</v>
      </c>
      <c r="I6" s="206"/>
      <c r="J6" s="206">
        <v>93.613413147606195</v>
      </c>
      <c r="K6" s="206">
        <v>90.325839166459645</v>
      </c>
      <c r="L6" s="206">
        <v>95.300671590460155</v>
      </c>
      <c r="M6" s="207"/>
      <c r="N6" s="206">
        <v>93.613413147606195</v>
      </c>
      <c r="O6" s="206">
        <v>90.325839166459645</v>
      </c>
      <c r="P6" s="206">
        <v>95.300671590460155</v>
      </c>
      <c r="Q6" s="469"/>
    </row>
    <row r="7" spans="1:17" ht="14.1" customHeight="1">
      <c r="A7" s="50" t="s">
        <v>116</v>
      </c>
      <c r="B7" s="212">
        <v>0.26977220839172428</v>
      </c>
      <c r="C7" s="212">
        <v>0.19654283702457645</v>
      </c>
      <c r="D7" s="212">
        <v>0.19295298439323894</v>
      </c>
      <c r="E7" s="207"/>
      <c r="F7" s="206">
        <v>6.0913565711137503</v>
      </c>
      <c r="G7" s="206">
        <v>6.1137378491618506</v>
      </c>
      <c r="H7" s="206">
        <v>6.1701863070919893</v>
      </c>
      <c r="I7" s="206"/>
      <c r="J7" s="206">
        <v>66.335459911209938</v>
      </c>
      <c r="K7" s="206">
        <v>65.450874659479908</v>
      </c>
      <c r="L7" s="206">
        <v>66.359726035561863</v>
      </c>
      <c r="M7" s="207"/>
      <c r="N7" s="206">
        <v>66.546492260678889</v>
      </c>
      <c r="O7" s="206">
        <v>65.419830524723338</v>
      </c>
      <c r="P7" s="206">
        <v>66.359726035561863</v>
      </c>
      <c r="Q7" s="469"/>
    </row>
    <row r="8" spans="1:17" ht="14.1" customHeight="1">
      <c r="A8" s="54" t="s">
        <v>257</v>
      </c>
      <c r="B8" s="212">
        <v>0.6537054947034705</v>
      </c>
      <c r="C8" s="212">
        <v>0.63928470848151642</v>
      </c>
      <c r="D8" s="212">
        <v>0.61157042312075194</v>
      </c>
      <c r="E8" s="207"/>
      <c r="F8" s="206">
        <v>4.1780055604719957</v>
      </c>
      <c r="G8" s="206">
        <v>4.9266259835045405</v>
      </c>
      <c r="H8" s="206">
        <v>4.7264048065683815</v>
      </c>
      <c r="I8" s="206"/>
      <c r="J8" s="206">
        <v>61.901163272763263</v>
      </c>
      <c r="K8" s="206">
        <v>52.517167976171244</v>
      </c>
      <c r="L8" s="206">
        <v>53.941283234033577</v>
      </c>
      <c r="M8" s="207"/>
      <c r="N8" s="206">
        <v>63.774328300339022</v>
      </c>
      <c r="O8" s="206">
        <v>52.306464389163708</v>
      </c>
      <c r="P8" s="206">
        <v>53.941283234033577</v>
      </c>
      <c r="Q8" s="469"/>
    </row>
    <row r="9" spans="1:17" ht="14.1" customHeight="1">
      <c r="A9" s="50" t="s">
        <v>258</v>
      </c>
      <c r="B9" s="212">
        <v>0.25101673502114069</v>
      </c>
      <c r="C9" s="212">
        <v>0.17651602678431835</v>
      </c>
      <c r="D9" s="212">
        <v>0.17421492407225178</v>
      </c>
      <c r="E9" s="207"/>
      <c r="F9" s="206">
        <v>6.29031608289303</v>
      </c>
      <c r="G9" s="206">
        <v>6.2444231747448304</v>
      </c>
      <c r="H9" s="206">
        <v>6.3172215904946993</v>
      </c>
      <c r="I9" s="206"/>
      <c r="J9" s="206">
        <v>67.026272233251106</v>
      </c>
      <c r="K9" s="206">
        <v>67.155582767510012</v>
      </c>
      <c r="L9" s="206">
        <v>67.90480192338137</v>
      </c>
      <c r="M9" s="207"/>
      <c r="N9" s="206">
        <v>66.963190512775412</v>
      </c>
      <c r="O9" s="206">
        <v>67.155582767510012</v>
      </c>
      <c r="P9" s="206">
        <v>67.90480192338137</v>
      </c>
      <c r="Q9" s="469"/>
    </row>
    <row r="10" spans="1:17" ht="14.1" customHeight="1">
      <c r="A10" s="50" t="s">
        <v>259</v>
      </c>
      <c r="B10" s="212">
        <v>0.52374299695948734</v>
      </c>
      <c r="C10" s="212">
        <v>0.40875985886860433</v>
      </c>
      <c r="D10" s="212">
        <v>0.40839365261092925</v>
      </c>
      <c r="E10" s="207"/>
      <c r="F10" s="206">
        <v>8.4648831989998641</v>
      </c>
      <c r="G10" s="206">
        <v>10.259681754149602</v>
      </c>
      <c r="H10" s="206">
        <v>10.383951246092217</v>
      </c>
      <c r="I10" s="206"/>
      <c r="J10" s="206">
        <v>74.056771827474321</v>
      </c>
      <c r="K10" s="206">
        <v>73.321290988449562</v>
      </c>
      <c r="L10" s="206">
        <v>75.122762338562978</v>
      </c>
      <c r="M10" s="207"/>
      <c r="N10" s="206">
        <v>74.027868135051506</v>
      </c>
      <c r="O10" s="206">
        <v>73.321290988449562</v>
      </c>
      <c r="P10" s="206">
        <v>75.122762338562978</v>
      </c>
      <c r="Q10" s="469"/>
    </row>
    <row r="11" spans="1:17" ht="14.1" customHeight="1">
      <c r="A11" s="50" t="s">
        <v>260</v>
      </c>
      <c r="B11" s="212">
        <v>0.15202223009698909</v>
      </c>
      <c r="C11" s="212">
        <v>9.3144580339541927E-2</v>
      </c>
      <c r="D11" s="212">
        <v>9.1351666892886096E-2</v>
      </c>
      <c r="E11" s="207"/>
      <c r="F11" s="206">
        <v>5.6476419227226664</v>
      </c>
      <c r="G11" s="206">
        <v>5.0320837270277563</v>
      </c>
      <c r="H11" s="206">
        <v>5.0207533307648715</v>
      </c>
      <c r="I11" s="206"/>
      <c r="J11" s="206">
        <v>59.109765765133325</v>
      </c>
      <c r="K11" s="206">
        <v>57.356306779764111</v>
      </c>
      <c r="L11" s="206">
        <v>57.595487634674015</v>
      </c>
      <c r="M11" s="207"/>
      <c r="N11" s="206">
        <v>59.094712408977465</v>
      </c>
      <c r="O11" s="206">
        <v>57.356306779764111</v>
      </c>
      <c r="P11" s="206">
        <v>57.595487634674015</v>
      </c>
      <c r="Q11" s="469"/>
    </row>
    <row r="12" spans="1:17" ht="14.1" customHeight="1">
      <c r="A12" s="50" t="s">
        <v>261</v>
      </c>
      <c r="B12" s="212">
        <v>0.25720781995213599</v>
      </c>
      <c r="C12" s="212">
        <v>0.17425790880192529</v>
      </c>
      <c r="D12" s="212">
        <v>0.16626811744835995</v>
      </c>
      <c r="E12" s="207"/>
      <c r="F12" s="206">
        <v>4.0865085434476933</v>
      </c>
      <c r="G12" s="206">
        <v>2.4954621010974827</v>
      </c>
      <c r="H12" s="206">
        <v>2.600220050432076</v>
      </c>
      <c r="I12" s="206"/>
      <c r="J12" s="206">
        <v>65.005784504948338</v>
      </c>
      <c r="K12" s="206">
        <v>69.196344628946022</v>
      </c>
      <c r="L12" s="206">
        <v>67.253553868726286</v>
      </c>
      <c r="M12" s="207"/>
      <c r="N12" s="206">
        <v>64.728001601689542</v>
      </c>
      <c r="O12" s="206">
        <v>69.196344628946022</v>
      </c>
      <c r="P12" s="206">
        <v>67.253553868726286</v>
      </c>
      <c r="Q12" s="469"/>
    </row>
    <row r="13" spans="1:17" ht="14.1" customHeight="1">
      <c r="A13" s="44" t="s">
        <v>123</v>
      </c>
      <c r="B13" s="212">
        <v>0.14550386571902177</v>
      </c>
      <c r="C13" s="212">
        <v>0.10043534383026907</v>
      </c>
      <c r="D13" s="212">
        <v>0.10116946857102352</v>
      </c>
      <c r="E13" s="207"/>
      <c r="F13" s="206">
        <v>5.8304053991530402</v>
      </c>
      <c r="G13" s="206">
        <v>5.4957341518453546</v>
      </c>
      <c r="H13" s="206">
        <v>4.9597003258600783</v>
      </c>
      <c r="I13" s="206"/>
      <c r="J13" s="206">
        <v>27.253038404692226</v>
      </c>
      <c r="K13" s="206">
        <v>19.307572107736146</v>
      </c>
      <c r="L13" s="206">
        <v>32.637727339683344</v>
      </c>
      <c r="M13" s="207"/>
      <c r="N13" s="206">
        <v>27.253038404692226</v>
      </c>
      <c r="O13" s="206">
        <v>19.307572107736146</v>
      </c>
      <c r="P13" s="206">
        <v>32.637727339683344</v>
      </c>
      <c r="Q13" s="469"/>
    </row>
    <row r="14" spans="1:17" ht="14.1" customHeight="1">
      <c r="A14" s="44" t="s">
        <v>125</v>
      </c>
      <c r="B14" s="212">
        <v>7.954704190622075E-2</v>
      </c>
      <c r="C14" s="212">
        <v>7.4695535356098033E-2</v>
      </c>
      <c r="D14" s="212">
        <v>7.2739287629463065E-2</v>
      </c>
      <c r="E14" s="207"/>
      <c r="F14" s="206">
        <v>6.1187651541812205</v>
      </c>
      <c r="G14" s="206">
        <v>7.0817278307711256</v>
      </c>
      <c r="H14" s="206">
        <v>6.49798287121809</v>
      </c>
      <c r="I14" s="206"/>
      <c r="J14" s="206">
        <v>74.542341235965708</v>
      </c>
      <c r="K14" s="206">
        <v>93.666688772465008</v>
      </c>
      <c r="L14" s="206">
        <v>90.745553686999941</v>
      </c>
      <c r="M14" s="207"/>
      <c r="N14" s="206">
        <v>74.542341235965708</v>
      </c>
      <c r="O14" s="206">
        <v>93.666688772465008</v>
      </c>
      <c r="P14" s="206">
        <v>90.745553686999941</v>
      </c>
      <c r="Q14" s="469"/>
    </row>
    <row r="15" spans="1:17" ht="14.1" customHeight="1">
      <c r="A15" s="44" t="s">
        <v>127</v>
      </c>
      <c r="B15" s="212">
        <v>0.11180541818312645</v>
      </c>
      <c r="C15" s="212">
        <v>8.7556090175462453E-2</v>
      </c>
      <c r="D15" s="212">
        <v>8.7393824839680237E-2</v>
      </c>
      <c r="E15" s="207"/>
      <c r="F15" s="206">
        <v>1.1857661851155438E-3</v>
      </c>
      <c r="G15" s="206">
        <v>1.9849699468585238E-2</v>
      </c>
      <c r="H15" s="206">
        <v>1.9710707462777085E-2</v>
      </c>
      <c r="I15" s="206"/>
      <c r="J15" s="206">
        <v>0</v>
      </c>
      <c r="K15" s="206">
        <v>0</v>
      </c>
      <c r="L15" s="206">
        <v>0</v>
      </c>
      <c r="M15" s="207"/>
      <c r="N15" s="206">
        <v>0</v>
      </c>
      <c r="O15" s="206">
        <v>0</v>
      </c>
      <c r="P15" s="206">
        <v>0</v>
      </c>
      <c r="Q15" s="469"/>
    </row>
    <row r="16" spans="1:17" ht="14.1" hidden="1" customHeight="1">
      <c r="A16" s="44" t="s">
        <v>129</v>
      </c>
      <c r="B16" s="212">
        <v>2.6907736141267569E-3</v>
      </c>
      <c r="C16" s="212">
        <v>1.9703570468249045E-3</v>
      </c>
      <c r="D16" s="212">
        <v>1.8834747595515282E-3</v>
      </c>
      <c r="E16" s="207"/>
      <c r="F16" s="206">
        <v>0</v>
      </c>
      <c r="G16" s="206">
        <v>0</v>
      </c>
      <c r="H16" s="206">
        <v>0</v>
      </c>
      <c r="I16" s="206"/>
      <c r="J16" s="206">
        <v>0</v>
      </c>
      <c r="K16" s="206">
        <v>0</v>
      </c>
      <c r="L16" s="206">
        <v>0</v>
      </c>
      <c r="M16" s="207"/>
      <c r="N16" s="206">
        <v>0</v>
      </c>
      <c r="O16" s="206">
        <v>0</v>
      </c>
      <c r="P16" s="206">
        <v>0</v>
      </c>
      <c r="Q16" s="469"/>
    </row>
    <row r="17" spans="1:17" ht="14.1" customHeight="1">
      <c r="A17" s="44" t="s">
        <v>131</v>
      </c>
      <c r="B17" s="212">
        <v>5.6346460297755828E-2</v>
      </c>
      <c r="C17" s="212">
        <v>3.0847211970864139E-3</v>
      </c>
      <c r="D17" s="212">
        <v>3.9125537375527594E-3</v>
      </c>
      <c r="E17" s="207"/>
      <c r="F17" s="206">
        <v>0.21556369907307613</v>
      </c>
      <c r="G17" s="206">
        <v>0.73310590113958041</v>
      </c>
      <c r="H17" s="206">
        <v>0.932475884244373</v>
      </c>
      <c r="I17" s="206"/>
      <c r="J17" s="206">
        <v>0</v>
      </c>
      <c r="K17" s="206">
        <v>0</v>
      </c>
      <c r="L17" s="206">
        <v>0</v>
      </c>
      <c r="M17" s="207"/>
      <c r="N17" s="206">
        <v>0</v>
      </c>
      <c r="O17" s="206">
        <v>0</v>
      </c>
      <c r="P17" s="206">
        <v>0</v>
      </c>
      <c r="Q17" s="469"/>
    </row>
    <row r="18" spans="1:17" ht="14.1" hidden="1" customHeight="1">
      <c r="A18" s="44"/>
      <c r="B18" s="212">
        <v>0</v>
      </c>
      <c r="C18" s="212">
        <v>0</v>
      </c>
      <c r="D18" s="212">
        <v>0</v>
      </c>
      <c r="E18" s="207"/>
      <c r="F18" s="206">
        <v>0</v>
      </c>
      <c r="G18" s="206">
        <v>0</v>
      </c>
      <c r="H18" s="206">
        <v>0</v>
      </c>
      <c r="I18" s="206"/>
      <c r="J18" s="206">
        <v>0</v>
      </c>
      <c r="K18" s="206">
        <v>0</v>
      </c>
      <c r="L18" s="206">
        <v>0</v>
      </c>
      <c r="M18" s="207"/>
      <c r="N18" s="206">
        <v>0</v>
      </c>
      <c r="O18" s="206">
        <v>0</v>
      </c>
      <c r="P18" s="206">
        <v>0</v>
      </c>
      <c r="Q18" s="469"/>
    </row>
    <row r="19" spans="1:17" ht="14.1" customHeight="1">
      <c r="A19" s="135" t="s">
        <v>6</v>
      </c>
      <c r="B19" s="391">
        <v>0.18243496583776256</v>
      </c>
      <c r="C19" s="391">
        <v>0.15304348932359946</v>
      </c>
      <c r="D19" s="391">
        <v>0.15635705499206651</v>
      </c>
      <c r="E19" s="389"/>
      <c r="F19" s="399">
        <v>5.011115217406739</v>
      </c>
      <c r="G19" s="399">
        <v>4.7381627436577025</v>
      </c>
      <c r="H19" s="399">
        <v>4.9424940749610027</v>
      </c>
      <c r="I19" s="399"/>
      <c r="J19" s="399">
        <v>60.881131697672984</v>
      </c>
      <c r="K19" s="399">
        <v>47.704255664810972</v>
      </c>
      <c r="L19" s="399">
        <v>46.587414907816452</v>
      </c>
      <c r="M19" s="389"/>
      <c r="N19" s="399">
        <v>60.885411010847626</v>
      </c>
      <c r="O19" s="399">
        <v>47.696503548624854</v>
      </c>
      <c r="P19" s="399">
        <v>46.587414907816452</v>
      </c>
      <c r="Q19" s="470"/>
    </row>
    <row r="20" spans="1:17" s="297" customFormat="1"/>
    <row r="21" spans="1:17">
      <c r="A21" s="96" t="s">
        <v>232</v>
      </c>
    </row>
  </sheetData>
  <mergeCells count="5">
    <mergeCell ref="A2:L2"/>
    <mergeCell ref="N2:P2"/>
    <mergeCell ref="B3:D3"/>
    <mergeCell ref="F3:H3"/>
    <mergeCell ref="J3:L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dimension ref="A1:O31"/>
  <sheetViews>
    <sheetView showGridLines="0" zoomScale="115" zoomScaleNormal="115" workbookViewId="0">
      <selection activeCell="D14" sqref="D14"/>
    </sheetView>
  </sheetViews>
  <sheetFormatPr defaultColWidth="0" defaultRowHeight="51.6" customHeight="1" zeroHeight="1"/>
  <cols>
    <col min="1" max="1" width="4.5703125" style="220" customWidth="1"/>
    <col min="2" max="2" width="4.42578125" style="220" customWidth="1"/>
    <col min="3" max="3" width="6.42578125" style="220" customWidth="1"/>
    <col min="4" max="4" width="7.42578125" style="220" customWidth="1"/>
    <col min="5" max="5" width="9.42578125" style="220" customWidth="1"/>
    <col min="6" max="6" width="6.42578125" style="220" customWidth="1"/>
    <col min="7" max="7" width="10.42578125" style="220" customWidth="1"/>
    <col min="8" max="8" width="0.5703125" style="220" customWidth="1"/>
    <col min="9" max="9" width="7.42578125" style="220" customWidth="1"/>
    <col min="10" max="10" width="7.42578125" style="125" customWidth="1"/>
    <col min="11" max="11" width="9.5703125" style="125" customWidth="1"/>
    <col min="12" max="12" width="6.5703125" style="125" customWidth="1"/>
    <col min="13" max="13" width="11.42578125" style="125" customWidth="1"/>
    <col min="14" max="15" width="1" style="96" hidden="1" customWidth="1"/>
    <col min="16" max="16384" width="0.5703125" style="96" hidden="1"/>
  </cols>
  <sheetData>
    <row r="1" spans="1:15" s="125" customFormat="1" ht="13.5">
      <c r="A1" s="570" t="s">
        <v>362</v>
      </c>
      <c r="B1" s="570"/>
      <c r="C1" s="570"/>
      <c r="D1" s="570"/>
      <c r="E1" s="570"/>
      <c r="F1" s="570"/>
      <c r="G1" s="570"/>
      <c r="H1" s="570"/>
      <c r="I1" s="570"/>
      <c r="J1" s="571"/>
      <c r="K1" s="571"/>
      <c r="L1" s="571"/>
    </row>
    <row r="2" spans="1:15" s="125" customFormat="1" ht="13.5">
      <c r="A2" s="447"/>
      <c r="B2" s="448"/>
      <c r="C2" s="572" t="s">
        <v>270</v>
      </c>
      <c r="D2" s="572"/>
      <c r="E2" s="572"/>
      <c r="F2" s="572"/>
      <c r="G2" s="572"/>
      <c r="H2" s="428"/>
      <c r="I2" s="572" t="s">
        <v>271</v>
      </c>
      <c r="J2" s="572"/>
      <c r="K2" s="572"/>
      <c r="L2" s="572"/>
      <c r="M2" s="572"/>
    </row>
    <row r="3" spans="1:15" s="125" customFormat="1" ht="13.5">
      <c r="A3" s="573" t="s">
        <v>180</v>
      </c>
      <c r="B3" s="573"/>
      <c r="C3" s="449" t="s">
        <v>112</v>
      </c>
      <c r="D3" s="449" t="s">
        <v>272</v>
      </c>
      <c r="E3" s="449" t="s">
        <v>273</v>
      </c>
      <c r="F3" s="450" t="s">
        <v>274</v>
      </c>
      <c r="G3" s="450" t="s">
        <v>275</v>
      </c>
      <c r="H3" s="450"/>
      <c r="I3" s="450" t="s">
        <v>112</v>
      </c>
      <c r="J3" s="450" t="s">
        <v>272</v>
      </c>
      <c r="K3" s="450" t="s">
        <v>273</v>
      </c>
      <c r="L3" s="451" t="s">
        <v>274</v>
      </c>
      <c r="M3" s="452" t="s">
        <v>276</v>
      </c>
    </row>
    <row r="4" spans="1:15" s="125" customFormat="1" ht="13.5">
      <c r="A4" s="214" t="s">
        <v>352</v>
      </c>
      <c r="B4" s="215" t="s">
        <v>314</v>
      </c>
      <c r="C4" s="216">
        <v>49.423569000000001</v>
      </c>
      <c r="D4" s="216">
        <v>4.3594710000000001</v>
      </c>
      <c r="E4" s="216">
        <v>2.3992390000000001</v>
      </c>
      <c r="F4" s="216">
        <v>3.86E-4</v>
      </c>
      <c r="G4" s="216">
        <v>56.182665</v>
      </c>
      <c r="H4" s="272"/>
      <c r="I4" s="216">
        <v>472.388733</v>
      </c>
      <c r="J4" s="216">
        <v>440.259366</v>
      </c>
      <c r="K4" s="216">
        <v>1.120266</v>
      </c>
      <c r="L4" s="216">
        <v>6.2587070000000002</v>
      </c>
      <c r="M4" s="217">
        <v>920.02707199999998</v>
      </c>
      <c r="N4" s="217"/>
    </row>
    <row r="5" spans="1:15" s="125" customFormat="1" ht="13.5">
      <c r="A5" s="214" t="s">
        <v>353</v>
      </c>
      <c r="B5" s="215" t="s">
        <v>314</v>
      </c>
      <c r="C5" s="216">
        <v>39.473661999999997</v>
      </c>
      <c r="D5" s="216">
        <v>2.8101229999999999</v>
      </c>
      <c r="E5" s="216">
        <v>10.771385</v>
      </c>
      <c r="F5" s="216">
        <v>2.934612</v>
      </c>
      <c r="G5" s="216">
        <v>55.989781999999998</v>
      </c>
      <c r="H5" s="272"/>
      <c r="I5" s="216">
        <v>520.53619200000003</v>
      </c>
      <c r="J5" s="216">
        <v>477.794444</v>
      </c>
      <c r="K5" s="216">
        <v>9.5517099999999999</v>
      </c>
      <c r="L5" s="216">
        <v>6.3053939999999997</v>
      </c>
      <c r="M5" s="217">
        <v>1014.18774</v>
      </c>
      <c r="N5" s="217"/>
    </row>
    <row r="6" spans="1:15" s="125" customFormat="1" ht="13.5">
      <c r="A6" s="214" t="s">
        <v>354</v>
      </c>
      <c r="B6" s="215" t="s">
        <v>314</v>
      </c>
      <c r="C6" s="216">
        <v>9.195551</v>
      </c>
      <c r="D6" s="216">
        <v>0.336256</v>
      </c>
      <c r="E6" s="216">
        <v>0.92411999999999994</v>
      </c>
      <c r="F6" s="216">
        <v>2.2894000000000001E-2</v>
      </c>
      <c r="G6" s="216">
        <v>10.478821</v>
      </c>
      <c r="H6" s="272"/>
      <c r="I6" s="216">
        <v>567.31789000000003</v>
      </c>
      <c r="J6" s="216">
        <v>510.38520899999997</v>
      </c>
      <c r="K6" s="216">
        <v>1.337915</v>
      </c>
      <c r="L6" s="216">
        <v>0.68920800000000004</v>
      </c>
      <c r="M6" s="217">
        <v>1079.7302219999999</v>
      </c>
      <c r="N6" s="217"/>
    </row>
    <row r="7" spans="1:15" s="125" customFormat="1" ht="13.5">
      <c r="A7" s="214" t="s">
        <v>355</v>
      </c>
      <c r="B7" s="218" t="s">
        <v>314</v>
      </c>
      <c r="C7" s="216">
        <v>5.2676690000000006</v>
      </c>
      <c r="D7" s="216">
        <v>7.5448000000000001E-2</v>
      </c>
      <c r="E7" s="216">
        <v>1.045947</v>
      </c>
      <c r="F7" s="216">
        <v>2.0460000000000001E-3</v>
      </c>
      <c r="G7" s="216">
        <v>6.3911100000000003</v>
      </c>
      <c r="H7" s="272"/>
      <c r="I7" s="216">
        <v>558.77510600000005</v>
      </c>
      <c r="J7" s="216">
        <v>531.69684100000006</v>
      </c>
      <c r="K7" s="401">
        <v>2.2202440000000001</v>
      </c>
      <c r="L7" s="217">
        <v>7.1791939999999999</v>
      </c>
      <c r="M7" s="217">
        <v>1099.8713849999999</v>
      </c>
      <c r="N7" s="217"/>
    </row>
    <row r="8" spans="1:15" s="125" customFormat="1" ht="13.5">
      <c r="A8" s="214" t="s">
        <v>356</v>
      </c>
      <c r="B8" s="218" t="s">
        <v>314</v>
      </c>
      <c r="C8" s="216">
        <v>6.2751349999999997</v>
      </c>
      <c r="D8" s="216">
        <v>0.26372099999999998</v>
      </c>
      <c r="E8" s="216">
        <v>0.26908500000000002</v>
      </c>
      <c r="F8" s="216"/>
      <c r="G8" s="216">
        <v>6.8079409999999996</v>
      </c>
      <c r="H8" s="272"/>
      <c r="I8" s="216">
        <v>391.16551199999998</v>
      </c>
      <c r="J8" s="216">
        <v>465.24566199999998</v>
      </c>
      <c r="K8" s="401">
        <v>2.9845269999999999</v>
      </c>
      <c r="L8" s="217">
        <v>0.65806699999999996</v>
      </c>
      <c r="M8" s="217">
        <v>860.05376799999988</v>
      </c>
      <c r="N8" s="217"/>
    </row>
    <row r="9" spans="1:15" s="125" customFormat="1" ht="13.5">
      <c r="A9" s="214" t="s">
        <v>357</v>
      </c>
      <c r="B9" s="218" t="s">
        <v>314</v>
      </c>
      <c r="C9" s="216">
        <v>5.6589159999999996</v>
      </c>
      <c r="D9" s="216">
        <v>0.24598500000000001</v>
      </c>
      <c r="E9" s="216">
        <v>3.2141000000000003E-2</v>
      </c>
      <c r="F9" s="216"/>
      <c r="G9" s="216">
        <v>5.9370419999999999</v>
      </c>
      <c r="H9" s="272"/>
      <c r="I9" s="216">
        <v>519.21401700000001</v>
      </c>
      <c r="J9" s="216">
        <v>599.31624799999997</v>
      </c>
      <c r="K9" s="401">
        <v>3.2146949999999999</v>
      </c>
      <c r="L9" s="217">
        <v>1.177573</v>
      </c>
      <c r="M9" s="217">
        <v>1122.9225329999999</v>
      </c>
      <c r="N9" s="217"/>
      <c r="O9" s="453"/>
    </row>
    <row r="10" spans="1:15" s="125" customFormat="1" ht="13.5">
      <c r="A10" s="476" t="s">
        <v>358</v>
      </c>
      <c r="B10" s="94"/>
      <c r="C10" s="520">
        <v>1.2798330000000002</v>
      </c>
      <c r="D10" s="520">
        <v>0.11120000000000001</v>
      </c>
      <c r="E10" s="520">
        <v>9.0283000000000002E-2</v>
      </c>
      <c r="F10" s="520">
        <v>0</v>
      </c>
      <c r="G10" s="520">
        <v>1.4813160000000001</v>
      </c>
      <c r="H10" s="520">
        <v>0</v>
      </c>
      <c r="I10" s="520">
        <v>586.07533999999998</v>
      </c>
      <c r="J10" s="520">
        <v>686.293633</v>
      </c>
      <c r="K10" s="521">
        <v>13.746036999999998</v>
      </c>
      <c r="L10" s="522">
        <v>0.317166</v>
      </c>
      <c r="M10" s="522">
        <v>1286.4321759999998</v>
      </c>
      <c r="N10" s="217"/>
    </row>
    <row r="11" spans="1:15" s="125" customFormat="1" ht="13.5">
      <c r="A11" s="476" t="s">
        <v>86</v>
      </c>
      <c r="B11" s="94"/>
      <c r="C11" s="520">
        <v>3.7126780000000004</v>
      </c>
      <c r="D11" s="520">
        <v>5.2859000000000003E-2</v>
      </c>
      <c r="E11" s="520">
        <v>0.132302</v>
      </c>
      <c r="F11" s="520">
        <v>0</v>
      </c>
      <c r="G11" s="520">
        <v>3.8978390000000003</v>
      </c>
      <c r="H11" s="520">
        <v>0</v>
      </c>
      <c r="I11" s="520">
        <v>666.037057</v>
      </c>
      <c r="J11" s="520">
        <v>691.50482499999998</v>
      </c>
      <c r="K11" s="521">
        <v>3.701165</v>
      </c>
      <c r="L11" s="522">
        <v>0.32629200000000003</v>
      </c>
      <c r="M11" s="522">
        <v>1361.5693390000001</v>
      </c>
      <c r="N11" s="217"/>
    </row>
    <row r="12" spans="1:15" s="125" customFormat="1" ht="13.5">
      <c r="A12" s="476" t="s">
        <v>319</v>
      </c>
      <c r="B12" s="94"/>
      <c r="C12" s="520">
        <v>2.7496839999999998</v>
      </c>
      <c r="D12" s="520">
        <v>1.9999999999999999E-6</v>
      </c>
      <c r="E12" s="520">
        <v>0</v>
      </c>
      <c r="F12" s="520">
        <v>0</v>
      </c>
      <c r="G12" s="520">
        <v>2.7496859999999996</v>
      </c>
      <c r="H12" s="520">
        <v>142.92161999999999</v>
      </c>
      <c r="I12" s="520">
        <v>596.933584</v>
      </c>
      <c r="J12" s="520">
        <v>724.99509499999999</v>
      </c>
      <c r="K12" s="521">
        <v>3.478726</v>
      </c>
      <c r="L12" s="522">
        <v>0.21715000000000001</v>
      </c>
      <c r="M12" s="522">
        <v>1325.6245550000001</v>
      </c>
      <c r="N12" s="217"/>
    </row>
    <row r="13" spans="1:15" s="125" customFormat="1" ht="13.5">
      <c r="A13" s="96" t="s">
        <v>314</v>
      </c>
      <c r="B13" s="218"/>
      <c r="C13" s="216"/>
      <c r="D13" s="216"/>
      <c r="E13" s="216"/>
      <c r="F13" s="216"/>
      <c r="G13" s="216"/>
      <c r="H13" s="216"/>
      <c r="I13" s="216"/>
      <c r="J13" s="216"/>
      <c r="K13" s="216"/>
      <c r="L13" s="216"/>
      <c r="M13" s="217"/>
      <c r="N13" s="217"/>
    </row>
    <row r="14" spans="1:15" s="125" customFormat="1" ht="13.5">
      <c r="A14" s="214">
        <v>2025</v>
      </c>
      <c r="B14" s="218" t="s">
        <v>277</v>
      </c>
      <c r="C14" s="216"/>
      <c r="D14" s="216">
        <v>0.107683</v>
      </c>
      <c r="E14" s="216"/>
      <c r="F14" s="216"/>
      <c r="G14" s="216">
        <v>0.107683</v>
      </c>
      <c r="H14" s="216"/>
      <c r="I14" s="216">
        <v>146.29157799999999</v>
      </c>
      <c r="J14" s="216">
        <v>192.64527000000001</v>
      </c>
      <c r="K14" s="216">
        <v>0.74717599999999995</v>
      </c>
      <c r="L14" s="216">
        <v>0.12465</v>
      </c>
      <c r="M14" s="216">
        <v>339.808674</v>
      </c>
      <c r="N14" s="217"/>
    </row>
    <row r="15" spans="1:15" ht="13.5">
      <c r="A15" s="214" t="s">
        <v>314</v>
      </c>
      <c r="B15" s="218" t="s">
        <v>278</v>
      </c>
      <c r="C15" s="216">
        <v>1.4950000000000001</v>
      </c>
      <c r="D15" s="216"/>
      <c r="E15" s="216"/>
      <c r="F15" s="216"/>
      <c r="G15" s="216">
        <v>1.4950000000000001</v>
      </c>
      <c r="H15" s="216"/>
      <c r="I15" s="216">
        <v>196.00041999999999</v>
      </c>
      <c r="J15" s="216">
        <v>199.191554</v>
      </c>
      <c r="K15" s="216">
        <v>1.0140849999999999</v>
      </c>
      <c r="L15" s="216">
        <v>1.335701</v>
      </c>
      <c r="M15" s="217">
        <v>397.54175999999995</v>
      </c>
    </row>
    <row r="16" spans="1:15" s="125" customFormat="1" ht="13.5">
      <c r="A16" s="214"/>
      <c r="B16" s="218" t="s">
        <v>279</v>
      </c>
      <c r="C16" s="216">
        <v>0.99986900000000001</v>
      </c>
      <c r="D16" s="216"/>
      <c r="E16" s="216"/>
      <c r="F16" s="216"/>
      <c r="G16" s="216">
        <v>0.99986900000000001</v>
      </c>
      <c r="H16" s="216"/>
      <c r="I16" s="216">
        <v>141.50515300000001</v>
      </c>
      <c r="J16" s="216">
        <v>200.85907700000001</v>
      </c>
      <c r="K16" s="216">
        <v>3.142344</v>
      </c>
      <c r="L16" s="216">
        <v>1.0957889999999999</v>
      </c>
      <c r="M16" s="217">
        <v>346.60236300000003</v>
      </c>
      <c r="N16" s="217"/>
    </row>
    <row r="17" spans="1:14" s="125" customFormat="1" ht="13.5">
      <c r="A17" s="96"/>
      <c r="B17" s="218" t="s">
        <v>280</v>
      </c>
      <c r="C17" s="216">
        <v>0.41913699999999998</v>
      </c>
      <c r="D17" s="216"/>
      <c r="E17" s="216"/>
      <c r="F17" s="216"/>
      <c r="G17" s="216">
        <v>0.41913699999999998</v>
      </c>
      <c r="H17" s="216"/>
      <c r="I17" s="216">
        <v>159.505762</v>
      </c>
      <c r="J17" s="216">
        <v>192.60667100000001</v>
      </c>
      <c r="K17" s="216">
        <v>0.69782900000000003</v>
      </c>
      <c r="L17" s="216">
        <v>0.55390200000000001</v>
      </c>
      <c r="M17" s="217">
        <v>353.36416400000002</v>
      </c>
      <c r="N17" s="217"/>
    </row>
    <row r="18" spans="1:14" s="125" customFormat="1" ht="13.5">
      <c r="A18" s="220"/>
      <c r="B18" s="220"/>
      <c r="C18" s="220"/>
      <c r="D18" s="220"/>
      <c r="E18" s="220"/>
      <c r="F18" s="220"/>
      <c r="G18" s="220"/>
      <c r="H18" s="220"/>
      <c r="I18" s="220"/>
      <c r="N18" s="217"/>
    </row>
    <row r="19" spans="1:14" ht="13.5">
      <c r="A19" s="490">
        <v>2026</v>
      </c>
      <c r="B19" s="422" t="s">
        <v>277</v>
      </c>
      <c r="C19" s="491">
        <v>1.45</v>
      </c>
      <c r="D19" s="491"/>
      <c r="E19" s="492">
        <v>0.220024</v>
      </c>
      <c r="F19" s="492"/>
      <c r="G19" s="492">
        <v>1.670024</v>
      </c>
      <c r="H19" s="492"/>
      <c r="I19" s="492">
        <v>170.10026500000001</v>
      </c>
      <c r="J19" s="430">
        <v>210.8766</v>
      </c>
      <c r="K19" s="430">
        <v>1.0042180000000001</v>
      </c>
      <c r="L19" s="430">
        <v>0.47702299999999997</v>
      </c>
      <c r="M19" s="430">
        <v>382.45810599999993</v>
      </c>
    </row>
    <row r="20" spans="1:14" ht="14.1" hidden="1" customHeight="1">
      <c r="A20" s="96"/>
      <c r="B20" s="96"/>
      <c r="C20" s="96"/>
      <c r="D20" s="96"/>
      <c r="E20" s="96"/>
      <c r="F20" s="96"/>
      <c r="G20" s="96"/>
      <c r="H20" s="96"/>
      <c r="I20" s="96"/>
      <c r="J20" s="96"/>
      <c r="K20" s="96"/>
      <c r="L20" s="96"/>
      <c r="M20" s="96"/>
    </row>
    <row r="21" spans="1:14" ht="14.1" hidden="1" customHeight="1"/>
    <row r="22" spans="1:14" ht="14.1" hidden="1" customHeight="1"/>
    <row r="23" spans="1:14" ht="15.95" customHeight="1"/>
    <row r="24" spans="1:14" ht="13.5">
      <c r="A24" s="96" t="s">
        <v>232</v>
      </c>
    </row>
    <row r="25" spans="1:14" ht="15.95" hidden="1" customHeight="1"/>
    <row r="26" spans="1:14" ht="13.5" hidden="1"/>
    <row r="27" spans="1:14" ht="13.5" hidden="1"/>
    <row r="28" spans="1:14" s="411" customFormat="1" ht="12.95" hidden="1" customHeight="1">
      <c r="A28" s="96"/>
      <c r="B28" s="96"/>
      <c r="C28" s="96"/>
      <c r="D28" s="96"/>
      <c r="E28" s="96"/>
      <c r="F28" s="96"/>
      <c r="G28" s="96"/>
      <c r="H28" s="96"/>
      <c r="I28" s="96"/>
      <c r="J28" s="96"/>
      <c r="K28" s="96"/>
      <c r="L28" s="96"/>
      <c r="M28" s="96"/>
    </row>
    <row r="29" spans="1:14" ht="13.5" hidden="1"/>
    <row r="30" spans="1:14" ht="13.5" hidden="1"/>
    <row r="31" spans="1:14" ht="51.6" customHeight="1"/>
  </sheetData>
  <mergeCells count="4">
    <mergeCell ref="A1:L1"/>
    <mergeCell ref="C2:G2"/>
    <mergeCell ref="I2:M2"/>
    <mergeCell ref="A3:B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6"/>
  <dimension ref="A1:Q26"/>
  <sheetViews>
    <sheetView showGridLines="0" zoomScale="115" zoomScaleNormal="115" workbookViewId="0">
      <selection activeCell="G6" sqref="G6"/>
    </sheetView>
  </sheetViews>
  <sheetFormatPr defaultColWidth="0" defaultRowHeight="13.5" zeroHeight="1"/>
  <cols>
    <col min="1" max="1" width="6.85546875" style="476" customWidth="1"/>
    <col min="2" max="2" width="3.5703125" style="220" customWidth="1"/>
    <col min="3" max="3" width="6.42578125" style="220" customWidth="1"/>
    <col min="4" max="4" width="7.42578125" style="220" customWidth="1"/>
    <col min="5" max="5" width="9.42578125" style="220" customWidth="1"/>
    <col min="6" max="6" width="7.140625" style="220" customWidth="1"/>
    <col min="7" max="7" width="10.5703125" style="220" customWidth="1"/>
    <col min="8" max="8" width="0.85546875" style="220" customWidth="1"/>
    <col min="9" max="10" width="7.42578125" style="220" customWidth="1"/>
    <col min="11" max="11" width="9.42578125" style="125" customWidth="1"/>
    <col min="12" max="12" width="7" style="125" customWidth="1"/>
    <col min="13" max="13" width="10.85546875" style="125" customWidth="1"/>
    <col min="14" max="16384" width="9" style="125" hidden="1"/>
  </cols>
  <sheetData>
    <row r="1" spans="1:17">
      <c r="A1" s="574" t="s">
        <v>281</v>
      </c>
      <c r="B1" s="574"/>
      <c r="C1" s="574"/>
      <c r="D1" s="574"/>
      <c r="E1" s="574"/>
      <c r="F1" s="574"/>
      <c r="G1" s="574"/>
      <c r="H1" s="574"/>
      <c r="I1" s="574"/>
      <c r="J1" s="574"/>
      <c r="K1" s="575"/>
      <c r="L1" s="575"/>
      <c r="M1" s="575"/>
    </row>
    <row r="2" spans="1:17" ht="17.100000000000001" customHeight="1">
      <c r="A2" s="458"/>
      <c r="B2" s="471"/>
      <c r="C2" s="576" t="s">
        <v>270</v>
      </c>
      <c r="D2" s="576"/>
      <c r="E2" s="576"/>
      <c r="F2" s="576"/>
      <c r="G2" s="576"/>
      <c r="H2" s="471"/>
      <c r="I2" s="576" t="s">
        <v>271</v>
      </c>
      <c r="J2" s="576"/>
      <c r="K2" s="576"/>
      <c r="L2" s="576"/>
      <c r="M2" s="576"/>
    </row>
    <row r="3" spans="1:17" ht="17.100000000000001" customHeight="1">
      <c r="A3" s="221" t="s">
        <v>180</v>
      </c>
      <c r="B3" s="218"/>
      <c r="C3" s="216" t="s">
        <v>112</v>
      </c>
      <c r="D3" s="216" t="s">
        <v>272</v>
      </c>
      <c r="E3" s="216" t="s">
        <v>273</v>
      </c>
      <c r="F3" s="216" t="s">
        <v>274</v>
      </c>
      <c r="G3" s="216" t="s">
        <v>275</v>
      </c>
      <c r="H3" s="216"/>
      <c r="I3" s="216" t="s">
        <v>112</v>
      </c>
      <c r="J3" s="216" t="s">
        <v>272</v>
      </c>
      <c r="K3" s="217" t="s">
        <v>273</v>
      </c>
      <c r="L3" s="217" t="s">
        <v>274</v>
      </c>
      <c r="M3" s="217" t="s">
        <v>276</v>
      </c>
    </row>
    <row r="4" spans="1:17" ht="14.1" customHeight="1">
      <c r="A4" s="472" t="s">
        <v>352</v>
      </c>
      <c r="B4" s="473" t="s">
        <v>314</v>
      </c>
      <c r="C4" s="474">
        <v>556.45079799999996</v>
      </c>
      <c r="D4" s="474">
        <v>59.934894999999997</v>
      </c>
      <c r="E4" s="474">
        <v>52.525914</v>
      </c>
      <c r="F4" s="474">
        <v>3.2468439999999998</v>
      </c>
      <c r="G4" s="474">
        <v>672.15845100000001</v>
      </c>
      <c r="H4" s="474"/>
      <c r="I4" s="474">
        <v>710.57800499999996</v>
      </c>
      <c r="J4" s="474">
        <v>933.39663199999995</v>
      </c>
      <c r="K4" s="475">
        <v>3.674245</v>
      </c>
      <c r="L4" s="475">
        <v>23.655480000000001</v>
      </c>
      <c r="M4" s="475">
        <v>1671.3043620000001</v>
      </c>
      <c r="N4" s="217"/>
      <c r="O4" s="217"/>
      <c r="P4" s="217"/>
      <c r="Q4" s="217"/>
    </row>
    <row r="5" spans="1:17" ht="14.1" customHeight="1">
      <c r="A5" s="221" t="s">
        <v>353</v>
      </c>
      <c r="B5" s="218" t="s">
        <v>314</v>
      </c>
      <c r="C5" s="216">
        <v>468.80946799999998</v>
      </c>
      <c r="D5" s="216">
        <v>49.184669999999997</v>
      </c>
      <c r="E5" s="216">
        <v>43.998469999999998</v>
      </c>
      <c r="F5" s="216">
        <v>1.9648030000000001</v>
      </c>
      <c r="G5" s="216">
        <v>563.95741099999998</v>
      </c>
      <c r="H5" s="216"/>
      <c r="I5" s="216">
        <v>816.48773200000005</v>
      </c>
      <c r="J5" s="216">
        <v>1018.81493</v>
      </c>
      <c r="K5" s="216">
        <v>12.471413999999999</v>
      </c>
      <c r="L5" s="216">
        <v>4.4406889999999999</v>
      </c>
      <c r="M5" s="217">
        <v>1852.2147649999999</v>
      </c>
      <c r="N5" s="217"/>
      <c r="O5" s="217"/>
      <c r="P5" s="217"/>
      <c r="Q5" s="217"/>
    </row>
    <row r="6" spans="1:17" ht="14.1" customHeight="1">
      <c r="A6" s="221" t="s">
        <v>354</v>
      </c>
      <c r="B6" s="218" t="s">
        <v>314</v>
      </c>
      <c r="C6" s="216">
        <v>286.29779600000001</v>
      </c>
      <c r="D6" s="216">
        <v>35.8459</v>
      </c>
      <c r="E6" s="216">
        <v>29.688714000000001</v>
      </c>
      <c r="F6" s="216">
        <v>1.307302</v>
      </c>
      <c r="G6" s="216">
        <v>353.13971199999997</v>
      </c>
      <c r="H6" s="216"/>
      <c r="I6" s="216">
        <v>888.44372399999997</v>
      </c>
      <c r="J6" s="216">
        <v>1074.2349369999999</v>
      </c>
      <c r="K6" s="217">
        <v>14.465626</v>
      </c>
      <c r="L6" s="217">
        <v>2.5904940000000001</v>
      </c>
      <c r="M6" s="217">
        <v>1979.7347810000001</v>
      </c>
      <c r="N6" s="217"/>
      <c r="O6" s="217"/>
      <c r="P6" s="217"/>
      <c r="Q6" s="217"/>
    </row>
    <row r="7" spans="1:17" ht="14.1" customHeight="1">
      <c r="A7" s="221" t="s">
        <v>355</v>
      </c>
      <c r="B7" s="218" t="s">
        <v>314</v>
      </c>
      <c r="C7" s="216">
        <v>165.34997100000001</v>
      </c>
      <c r="D7" s="216">
        <v>27.919388999999999</v>
      </c>
      <c r="E7" s="216">
        <v>21.807279000000001</v>
      </c>
      <c r="F7" s="216">
        <v>0.69016999999999995</v>
      </c>
      <c r="G7" s="216">
        <v>215.76680899999999</v>
      </c>
      <c r="H7" s="216"/>
      <c r="I7" s="216">
        <v>909.10554100000002</v>
      </c>
      <c r="J7" s="216">
        <v>1150.978908</v>
      </c>
      <c r="K7" s="216">
        <v>13.282527999999999</v>
      </c>
      <c r="L7" s="216">
        <v>7.5482069999999997</v>
      </c>
      <c r="M7" s="217">
        <v>2080.915184</v>
      </c>
      <c r="N7" s="217"/>
      <c r="O7" s="217"/>
      <c r="P7" s="217"/>
      <c r="Q7" s="217"/>
    </row>
    <row r="8" spans="1:17" ht="16.5" customHeight="1">
      <c r="A8" s="221" t="s">
        <v>356</v>
      </c>
      <c r="B8" s="218" t="s">
        <v>314</v>
      </c>
      <c r="C8" s="216">
        <v>141.761189</v>
      </c>
      <c r="D8" s="216">
        <v>22.161570999999999</v>
      </c>
      <c r="E8" s="216">
        <v>12.874957999999999</v>
      </c>
      <c r="F8" s="216">
        <v>0.13820099999999999</v>
      </c>
      <c r="G8" s="216">
        <v>176.93591900000001</v>
      </c>
      <c r="H8" s="216"/>
      <c r="I8" s="216">
        <v>847.29050800000005</v>
      </c>
      <c r="J8" s="216">
        <v>1173.5336239999999</v>
      </c>
      <c r="K8" s="216">
        <v>11.939712999999999</v>
      </c>
      <c r="L8" s="216">
        <v>1.769298</v>
      </c>
      <c r="M8" s="217">
        <v>2034.5331430000001</v>
      </c>
      <c r="N8" s="217"/>
      <c r="O8" s="217"/>
      <c r="P8" s="217"/>
      <c r="Q8" s="217"/>
    </row>
    <row r="9" spans="1:17" ht="15.95" customHeight="1">
      <c r="A9" s="221" t="s">
        <v>357</v>
      </c>
      <c r="B9" s="218" t="s">
        <v>314</v>
      </c>
      <c r="C9" s="216">
        <v>93.201885000000004</v>
      </c>
      <c r="D9" s="216">
        <v>22.506989999999998</v>
      </c>
      <c r="E9" s="216">
        <v>8.8569019999999998</v>
      </c>
      <c r="F9" s="216"/>
      <c r="G9" s="216">
        <v>124.565777</v>
      </c>
      <c r="H9" s="216"/>
      <c r="I9" s="216">
        <v>866.52453700000001</v>
      </c>
      <c r="J9" s="216">
        <v>1280.314875</v>
      </c>
      <c r="K9" s="216">
        <v>12.153824999999999</v>
      </c>
      <c r="L9" s="216">
        <v>1.587286</v>
      </c>
      <c r="M9" s="217">
        <v>2160.5805230000001</v>
      </c>
      <c r="N9" s="217"/>
      <c r="O9" s="217"/>
      <c r="P9" s="217"/>
      <c r="Q9" s="217"/>
    </row>
    <row r="10" spans="1:17" ht="15.6" customHeight="1">
      <c r="A10" s="221" t="s">
        <v>358</v>
      </c>
      <c r="B10" s="218"/>
      <c r="C10" s="216">
        <v>22.703911000000002</v>
      </c>
      <c r="D10" s="216">
        <v>4.1066960000000003</v>
      </c>
      <c r="E10" s="216">
        <v>1.487619</v>
      </c>
      <c r="F10" s="216"/>
      <c r="G10" s="216">
        <v>28.298226</v>
      </c>
      <c r="H10" s="216"/>
      <c r="I10" s="216">
        <v>957.01487999999995</v>
      </c>
      <c r="J10" s="216">
        <v>1419.1669750000001</v>
      </c>
      <c r="K10" s="216">
        <v>27.704474000000001</v>
      </c>
      <c r="L10" s="216">
        <v>0.44668000000000002</v>
      </c>
      <c r="M10" s="217">
        <v>2404.3330089999999</v>
      </c>
      <c r="N10" s="217"/>
      <c r="O10" s="217"/>
      <c r="P10" s="217"/>
      <c r="Q10" s="217"/>
    </row>
    <row r="11" spans="1:17">
      <c r="A11" s="221" t="s">
        <v>86</v>
      </c>
      <c r="B11" s="218"/>
      <c r="C11" s="216">
        <v>18.385542000000001</v>
      </c>
      <c r="D11" s="216">
        <v>1.620617</v>
      </c>
      <c r="E11" s="216">
        <v>1.10937</v>
      </c>
      <c r="F11" s="216"/>
      <c r="G11" s="216">
        <v>21.115528999999999</v>
      </c>
      <c r="H11" s="216"/>
      <c r="I11" s="216">
        <v>1069.9552659999999</v>
      </c>
      <c r="J11" s="216">
        <v>1519.8438329999999</v>
      </c>
      <c r="K11" s="216">
        <v>17.050810999999999</v>
      </c>
      <c r="L11" s="216">
        <v>0.61050800000000005</v>
      </c>
      <c r="M11" s="217">
        <v>2607.4604180000001</v>
      </c>
      <c r="N11" s="217"/>
      <c r="O11" s="217"/>
      <c r="P11" s="217"/>
      <c r="Q11" s="217"/>
    </row>
    <row r="12" spans="1:17" ht="3.95" customHeight="1">
      <c r="A12" s="221" t="s">
        <v>314</v>
      </c>
      <c r="B12" s="218"/>
      <c r="C12" s="216"/>
      <c r="D12" s="216"/>
      <c r="E12" s="216"/>
      <c r="F12" s="216"/>
      <c r="G12" s="216"/>
      <c r="H12" s="216"/>
      <c r="I12" s="216"/>
      <c r="J12" s="216"/>
      <c r="K12" s="216"/>
      <c r="L12" s="216"/>
      <c r="M12" s="217"/>
      <c r="N12" s="217"/>
      <c r="O12" s="217"/>
      <c r="P12" s="217"/>
      <c r="Q12" s="217"/>
    </row>
    <row r="13" spans="1:17" ht="14.1" customHeight="1">
      <c r="A13" s="221" t="s">
        <v>319</v>
      </c>
      <c r="B13" s="218"/>
      <c r="C13" s="216">
        <v>16.974582000000002</v>
      </c>
      <c r="D13" s="216">
        <v>1.4420059999999999</v>
      </c>
      <c r="E13" s="216">
        <v>0.9889</v>
      </c>
      <c r="F13" s="216"/>
      <c r="G13" s="216">
        <v>19.405488000000002</v>
      </c>
      <c r="H13" s="216"/>
      <c r="I13" s="216">
        <v>1074.5123149999999</v>
      </c>
      <c r="J13" s="216">
        <v>1636.191965</v>
      </c>
      <c r="K13" s="216">
        <v>15.932669000000001</v>
      </c>
      <c r="L13" s="216">
        <v>0.62896700000000005</v>
      </c>
      <c r="M13" s="217">
        <v>2727.2659159999998</v>
      </c>
      <c r="N13" s="217"/>
      <c r="O13" s="217"/>
      <c r="P13" s="217"/>
      <c r="Q13" s="217"/>
    </row>
    <row r="14" spans="1:17" ht="14.1" customHeight="1">
      <c r="A14" s="221" t="s">
        <v>314</v>
      </c>
      <c r="B14" s="218"/>
      <c r="C14" s="216"/>
      <c r="D14" s="216"/>
      <c r="E14" s="216"/>
      <c r="F14" s="216"/>
      <c r="G14" s="216"/>
      <c r="H14" s="216"/>
      <c r="I14" s="216"/>
      <c r="J14" s="216"/>
      <c r="K14" s="216"/>
      <c r="L14" s="216"/>
      <c r="M14" s="217"/>
      <c r="N14" s="217"/>
      <c r="O14" s="217"/>
      <c r="P14" s="217"/>
      <c r="Q14" s="217"/>
    </row>
    <row r="15" spans="1:17">
      <c r="A15" s="214">
        <v>2025</v>
      </c>
      <c r="B15" s="218" t="s">
        <v>277</v>
      </c>
      <c r="C15" s="216">
        <v>16.472518999999998</v>
      </c>
      <c r="D15" s="216">
        <v>1.5065500000000001</v>
      </c>
      <c r="E15" s="216">
        <v>0.98116499999999995</v>
      </c>
      <c r="F15" s="216"/>
      <c r="G15" s="216">
        <v>18.960234</v>
      </c>
      <c r="H15" s="216"/>
      <c r="I15" s="216">
        <v>1074.417152</v>
      </c>
      <c r="J15" s="216">
        <v>1669.8533930000001</v>
      </c>
      <c r="K15" s="216">
        <v>19.545306</v>
      </c>
      <c r="L15" s="216">
        <v>0.72775699999999999</v>
      </c>
      <c r="M15" s="217">
        <v>2764.5436080000004</v>
      </c>
      <c r="N15" s="217"/>
      <c r="O15" s="217"/>
      <c r="P15" s="217"/>
      <c r="Q15" s="217"/>
    </row>
    <row r="16" spans="1:17" ht="14.1" customHeight="1">
      <c r="A16" s="221" t="s">
        <v>314</v>
      </c>
      <c r="B16" s="218" t="s">
        <v>278</v>
      </c>
      <c r="C16" s="216">
        <v>16.477001999999999</v>
      </c>
      <c r="D16" s="216">
        <v>1.3399099999999999</v>
      </c>
      <c r="E16" s="216">
        <v>0.94576099999999996</v>
      </c>
      <c r="F16" s="216"/>
      <c r="G16" s="216">
        <v>18.762672999999999</v>
      </c>
      <c r="H16" s="216"/>
      <c r="I16" s="216">
        <v>1122.4186950000001</v>
      </c>
      <c r="J16" s="216">
        <v>1709.4336450000001</v>
      </c>
      <c r="K16" s="216">
        <v>19.191559999999999</v>
      </c>
      <c r="L16" s="216">
        <v>2.0965029999999998</v>
      </c>
      <c r="M16" s="217">
        <v>2853.1404030000008</v>
      </c>
      <c r="N16" s="217"/>
      <c r="O16" s="217"/>
      <c r="P16" s="217"/>
      <c r="Q16" s="217"/>
    </row>
    <row r="17" spans="1:17">
      <c r="A17" s="221"/>
      <c r="B17" s="218" t="s">
        <v>279</v>
      </c>
      <c r="C17" s="216">
        <v>16.867743999999998</v>
      </c>
      <c r="D17" s="216">
        <v>1.097097</v>
      </c>
      <c r="E17" s="216">
        <v>0.89085700000000001</v>
      </c>
      <c r="F17" s="216"/>
      <c r="G17" s="216">
        <v>19.058526000000001</v>
      </c>
      <c r="H17" s="216"/>
      <c r="I17" s="216">
        <v>1103.3054400000001</v>
      </c>
      <c r="J17" s="216">
        <v>1747.8381549999999</v>
      </c>
      <c r="K17" s="216">
        <v>20.886074000000001</v>
      </c>
      <c r="L17" s="216">
        <v>3.2111679999999998</v>
      </c>
      <c r="M17" s="217">
        <v>2875.2408369999998</v>
      </c>
      <c r="N17" s="217"/>
      <c r="O17" s="217"/>
      <c r="P17" s="217"/>
      <c r="Q17" s="217"/>
    </row>
    <row r="18" spans="1:17" ht="14.1" customHeight="1">
      <c r="A18" s="221"/>
      <c r="B18" s="218" t="s">
        <v>280</v>
      </c>
      <c r="C18" s="216">
        <v>11.937756</v>
      </c>
      <c r="D18" s="216">
        <v>1.0005379999999999</v>
      </c>
      <c r="E18" s="216">
        <v>0.85760700000000001</v>
      </c>
      <c r="F18" s="216"/>
      <c r="G18" s="216">
        <v>13.795901000000001</v>
      </c>
      <c r="H18" s="216"/>
      <c r="I18" s="216">
        <v>1096.470366</v>
      </c>
      <c r="J18" s="216">
        <v>1775.2752379999999</v>
      </c>
      <c r="K18" s="216">
        <v>19.248788999999999</v>
      </c>
      <c r="L18" s="216">
        <v>3.5806710000000002</v>
      </c>
      <c r="M18" s="217">
        <v>2894.5750640000001</v>
      </c>
      <c r="N18" s="217"/>
      <c r="O18" s="217"/>
      <c r="P18" s="217"/>
      <c r="Q18" s="217"/>
    </row>
    <row r="19" spans="1:17" s="96" customFormat="1" ht="14.1" customHeight="1">
      <c r="A19" s="476"/>
      <c r="B19" s="220"/>
      <c r="C19" s="220"/>
      <c r="D19" s="220"/>
      <c r="E19" s="220"/>
      <c r="F19" s="220"/>
      <c r="G19" s="220"/>
      <c r="H19" s="220"/>
      <c r="I19" s="220"/>
      <c r="J19" s="220"/>
      <c r="K19" s="125"/>
      <c r="L19" s="125"/>
      <c r="M19" s="125"/>
    </row>
    <row r="20" spans="1:17" ht="14.1" customHeight="1">
      <c r="A20" s="490">
        <v>2026</v>
      </c>
      <c r="B20" s="422" t="s">
        <v>277</v>
      </c>
      <c r="C20" s="423">
        <v>12.678960999999999</v>
      </c>
      <c r="D20" s="423">
        <v>0.96239200000000003</v>
      </c>
      <c r="E20" s="423">
        <v>0.82404100000000002</v>
      </c>
      <c r="F20" s="423"/>
      <c r="G20" s="423">
        <v>14.465393999999998</v>
      </c>
      <c r="H20" s="423"/>
      <c r="I20" s="423">
        <v>1114.143098</v>
      </c>
      <c r="J20" s="423">
        <v>1816.2940610000001</v>
      </c>
      <c r="K20" s="423">
        <v>19.283633999999999</v>
      </c>
      <c r="L20" s="423">
        <v>3.6665640000000002</v>
      </c>
      <c r="M20" s="424">
        <v>2953.3873570000001</v>
      </c>
      <c r="N20" s="217"/>
      <c r="O20" s="217"/>
      <c r="P20" s="217"/>
      <c r="Q20" s="217"/>
    </row>
    <row r="21" spans="1:17">
      <c r="N21" s="217"/>
      <c r="O21" s="217"/>
      <c r="P21" s="217"/>
      <c r="Q21" s="217"/>
    </row>
    <row r="22" spans="1:17" ht="13.5" customHeight="1">
      <c r="A22" s="219" t="s">
        <v>232</v>
      </c>
    </row>
    <row r="26" spans="1:17" hidden="1">
      <c r="B26" s="96"/>
      <c r="C26" s="96"/>
      <c r="D26" s="96"/>
      <c r="E26" s="96"/>
      <c r="F26" s="96"/>
      <c r="G26" s="96"/>
      <c r="H26" s="96"/>
      <c r="I26" s="96"/>
      <c r="J26" s="96"/>
      <c r="K26" s="96"/>
      <c r="L26" s="96"/>
      <c r="M26" s="96"/>
    </row>
  </sheetData>
  <mergeCells count="3">
    <mergeCell ref="A1:M1"/>
    <mergeCell ref="C2:G2"/>
    <mergeCell ref="I2:M2"/>
  </mergeCells>
  <phoneticPr fontId="2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7"/>
  <dimension ref="A1:AI31"/>
  <sheetViews>
    <sheetView showGridLines="0" zoomScale="115" zoomScaleNormal="115" workbookViewId="0">
      <selection activeCell="G14" sqref="G14"/>
    </sheetView>
  </sheetViews>
  <sheetFormatPr defaultColWidth="0" defaultRowHeight="13.5" zeroHeight="1"/>
  <cols>
    <col min="1" max="1" width="5.5703125" style="125" customWidth="1"/>
    <col min="2" max="2" width="4.140625" style="125" customWidth="1"/>
    <col min="3" max="4" width="6.85546875" style="125" customWidth="1"/>
    <col min="5" max="5" width="0.85546875" style="125" customWidth="1"/>
    <col min="6" max="7" width="6.85546875" style="125" customWidth="1"/>
    <col min="8" max="8" width="0.85546875" style="125" customWidth="1"/>
    <col min="9" max="10" width="6.85546875" style="125" customWidth="1"/>
    <col min="11" max="11" width="0.85546875" style="125" customWidth="1"/>
    <col min="12" max="13" width="6.85546875" style="125" customWidth="1"/>
    <col min="14" max="14" width="0.85546875" style="125" customWidth="1"/>
    <col min="15" max="16" width="6.85546875" style="125" customWidth="1"/>
    <col min="17" max="17" width="7.5703125" style="125" customWidth="1"/>
    <col min="18" max="18" width="2.85546875" style="222" customWidth="1"/>
    <col min="19" max="19" width="5.5703125" style="96" customWidth="1"/>
    <col min="20" max="20" width="3.5703125" style="96" customWidth="1"/>
    <col min="21" max="22" width="6.85546875" style="96" customWidth="1"/>
    <col min="23" max="23" width="0.85546875" style="96" customWidth="1"/>
    <col min="24" max="25" width="6.85546875" style="96" customWidth="1"/>
    <col min="26" max="26" width="0.85546875" style="96" customWidth="1"/>
    <col min="27" max="28" width="6.85546875" style="96" customWidth="1"/>
    <col min="29" max="29" width="0.85546875" style="96" customWidth="1"/>
    <col min="30" max="31" width="6.85546875" style="96" customWidth="1"/>
    <col min="32" max="32" width="0.85546875" style="96" customWidth="1"/>
    <col min="33" max="34" width="6.85546875" style="96" customWidth="1"/>
    <col min="35" max="35" width="8.85546875" style="96" customWidth="1"/>
    <col min="36" max="16384" width="8.85546875" style="96" hidden="1"/>
  </cols>
  <sheetData>
    <row r="1" spans="1:35">
      <c r="A1" s="578" t="s">
        <v>282</v>
      </c>
      <c r="B1" s="578"/>
      <c r="C1" s="578"/>
      <c r="D1" s="578"/>
      <c r="E1" s="578"/>
      <c r="F1" s="578"/>
      <c r="G1" s="578"/>
      <c r="H1" s="578"/>
      <c r="I1" s="578"/>
      <c r="J1" s="578"/>
      <c r="K1" s="578"/>
      <c r="L1" s="578"/>
      <c r="M1" s="578"/>
      <c r="N1" s="578"/>
      <c r="O1" s="578"/>
      <c r="P1" s="578"/>
      <c r="Q1" s="578"/>
      <c r="S1" s="578" t="s">
        <v>290</v>
      </c>
      <c r="T1" s="578"/>
      <c r="U1" s="578"/>
      <c r="V1" s="578"/>
      <c r="W1" s="578"/>
      <c r="X1" s="578"/>
      <c r="Y1" s="578"/>
      <c r="Z1" s="578"/>
      <c r="AA1" s="578"/>
      <c r="AB1" s="578"/>
      <c r="AC1" s="578"/>
      <c r="AD1" s="578"/>
      <c r="AE1" s="578"/>
      <c r="AF1" s="578"/>
      <c r="AG1" s="578"/>
      <c r="AH1" s="578"/>
      <c r="AI1" s="578"/>
    </row>
    <row r="2" spans="1:35" s="125" customFormat="1">
      <c r="A2" s="454"/>
      <c r="B2" s="436"/>
      <c r="C2" s="579" t="s">
        <v>283</v>
      </c>
      <c r="D2" s="579"/>
      <c r="E2" s="436"/>
      <c r="F2" s="579" t="s">
        <v>284</v>
      </c>
      <c r="G2" s="579"/>
      <c r="H2" s="436"/>
      <c r="I2" s="579" t="s">
        <v>285</v>
      </c>
      <c r="J2" s="579"/>
      <c r="K2" s="436"/>
      <c r="L2" s="579" t="s">
        <v>286</v>
      </c>
      <c r="M2" s="579"/>
      <c r="N2" s="436"/>
      <c r="O2" s="579" t="s">
        <v>6</v>
      </c>
      <c r="P2" s="579"/>
      <c r="Q2" s="579"/>
      <c r="R2" s="223"/>
      <c r="S2" s="454"/>
      <c r="T2" s="436"/>
      <c r="U2" s="579" t="s">
        <v>283</v>
      </c>
      <c r="V2" s="579"/>
      <c r="W2" s="436"/>
      <c r="X2" s="579" t="s">
        <v>284</v>
      </c>
      <c r="Y2" s="579"/>
      <c r="Z2" s="436"/>
      <c r="AA2" s="579" t="s">
        <v>285</v>
      </c>
      <c r="AB2" s="579"/>
      <c r="AC2" s="436"/>
      <c r="AD2" s="579" t="s">
        <v>286</v>
      </c>
      <c r="AE2" s="579"/>
      <c r="AF2" s="436"/>
      <c r="AG2" s="579" t="s">
        <v>6</v>
      </c>
      <c r="AH2" s="579"/>
      <c r="AI2" s="579"/>
    </row>
    <row r="3" spans="1:35" s="125" customFormat="1">
      <c r="A3" s="577" t="s">
        <v>10</v>
      </c>
      <c r="B3" s="577"/>
      <c r="C3" s="436" t="s">
        <v>287</v>
      </c>
      <c r="D3" s="436" t="s">
        <v>288</v>
      </c>
      <c r="E3" s="224"/>
      <c r="F3" s="436" t="s">
        <v>287</v>
      </c>
      <c r="G3" s="436" t="s">
        <v>288</v>
      </c>
      <c r="H3" s="224"/>
      <c r="I3" s="436" t="s">
        <v>287</v>
      </c>
      <c r="J3" s="436" t="s">
        <v>288</v>
      </c>
      <c r="K3" s="224"/>
      <c r="L3" s="436" t="s">
        <v>287</v>
      </c>
      <c r="M3" s="436" t="s">
        <v>288</v>
      </c>
      <c r="N3" s="224"/>
      <c r="O3" s="436" t="s">
        <v>287</v>
      </c>
      <c r="P3" s="436" t="s">
        <v>288</v>
      </c>
      <c r="Q3" s="436" t="s">
        <v>289</v>
      </c>
      <c r="R3" s="223"/>
      <c r="S3" s="577" t="s">
        <v>10</v>
      </c>
      <c r="T3" s="577"/>
      <c r="U3" s="436" t="s">
        <v>287</v>
      </c>
      <c r="V3" s="436" t="s">
        <v>288</v>
      </c>
      <c r="W3" s="224"/>
      <c r="X3" s="436" t="s">
        <v>287</v>
      </c>
      <c r="Y3" s="436" t="s">
        <v>288</v>
      </c>
      <c r="Z3" s="224"/>
      <c r="AA3" s="436" t="s">
        <v>287</v>
      </c>
      <c r="AB3" s="436" t="s">
        <v>288</v>
      </c>
      <c r="AC3" s="224"/>
      <c r="AD3" s="436" t="s">
        <v>287</v>
      </c>
      <c r="AE3" s="436" t="s">
        <v>288</v>
      </c>
      <c r="AF3" s="224"/>
      <c r="AG3" s="436" t="s">
        <v>287</v>
      </c>
      <c r="AH3" s="436" t="s">
        <v>288</v>
      </c>
      <c r="AI3" s="436" t="s">
        <v>289</v>
      </c>
    </row>
    <row r="4" spans="1:35" s="125" customFormat="1">
      <c r="A4" s="221" t="s">
        <v>352</v>
      </c>
      <c r="B4" s="218" t="s">
        <v>314</v>
      </c>
      <c r="C4" s="217">
        <v>178.15878599999999</v>
      </c>
      <c r="D4" s="217">
        <v>31.547550999999999</v>
      </c>
      <c r="E4" s="217"/>
      <c r="F4" s="217">
        <v>352.77291700000001</v>
      </c>
      <c r="G4" s="217">
        <v>8.0653120000000005</v>
      </c>
      <c r="H4" s="217"/>
      <c r="I4" s="217">
        <v>385.51922400000001</v>
      </c>
      <c r="J4" s="217">
        <v>11.847066999999999</v>
      </c>
      <c r="K4" s="217"/>
      <c r="L4" s="217">
        <v>3.5761449999999999</v>
      </c>
      <c r="M4" s="217">
        <v>4.7227350000000001</v>
      </c>
      <c r="N4" s="217"/>
      <c r="O4" s="217">
        <v>920.02707199999998</v>
      </c>
      <c r="P4" s="217">
        <v>56.182665000000007</v>
      </c>
      <c r="Q4" s="217">
        <v>976.20973700000002</v>
      </c>
      <c r="R4" s="223"/>
      <c r="S4" s="221" t="s">
        <v>352</v>
      </c>
      <c r="T4" s="218" t="s">
        <v>314</v>
      </c>
      <c r="U4" s="217">
        <v>228.1746</v>
      </c>
      <c r="V4" s="217">
        <v>164.02388199999999</v>
      </c>
      <c r="W4" s="217"/>
      <c r="X4" s="217">
        <v>1113.8338249999999</v>
      </c>
      <c r="Y4" s="217">
        <v>290.27786400000002</v>
      </c>
      <c r="Z4" s="217"/>
      <c r="AA4" s="217">
        <v>322.92336599999999</v>
      </c>
      <c r="AB4" s="217">
        <v>155.53672800000001</v>
      </c>
      <c r="AC4" s="217"/>
      <c r="AD4" s="217">
        <v>6.3725709999999998</v>
      </c>
      <c r="AE4" s="217">
        <v>62.319977000000002</v>
      </c>
      <c r="AF4" s="217"/>
      <c r="AG4" s="217">
        <v>1671.3043620000001</v>
      </c>
      <c r="AH4" s="217">
        <v>672.15845100000001</v>
      </c>
      <c r="AI4" s="217">
        <v>2343.4628130000001</v>
      </c>
    </row>
    <row r="5" spans="1:35" s="125" customFormat="1">
      <c r="A5" s="221" t="s">
        <v>353</v>
      </c>
      <c r="B5" s="218" t="s">
        <v>314</v>
      </c>
      <c r="C5" s="217">
        <v>210.816633</v>
      </c>
      <c r="D5" s="217">
        <v>34.021725000000004</v>
      </c>
      <c r="E5" s="217"/>
      <c r="F5" s="217">
        <v>368.74030099999999</v>
      </c>
      <c r="G5" s="217">
        <v>3.7662309999999999</v>
      </c>
      <c r="H5" s="217"/>
      <c r="I5" s="217">
        <v>434.23756500000002</v>
      </c>
      <c r="J5" s="217">
        <v>2.0240840000000002</v>
      </c>
      <c r="K5" s="217"/>
      <c r="L5" s="217">
        <v>0.39324100000000012</v>
      </c>
      <c r="M5" s="217">
        <v>16.177741999999999</v>
      </c>
      <c r="N5" s="217"/>
      <c r="O5" s="217">
        <v>1014.18774</v>
      </c>
      <c r="P5" s="217">
        <v>55.989782000000012</v>
      </c>
      <c r="Q5" s="217">
        <v>1070.177522</v>
      </c>
      <c r="R5" s="223"/>
      <c r="S5" s="221" t="s">
        <v>353</v>
      </c>
      <c r="T5" s="218" t="s">
        <v>314</v>
      </c>
      <c r="U5" s="217">
        <v>251.12938299999999</v>
      </c>
      <c r="V5" s="217">
        <v>161.36712900000001</v>
      </c>
      <c r="W5" s="217"/>
      <c r="X5" s="217">
        <v>1243.307924</v>
      </c>
      <c r="Y5" s="217">
        <v>189.646736</v>
      </c>
      <c r="Z5" s="217"/>
      <c r="AA5" s="217">
        <v>353.00141200000002</v>
      </c>
      <c r="AB5" s="217">
        <v>157.453957</v>
      </c>
      <c r="AC5" s="217"/>
      <c r="AD5" s="217">
        <v>4.776046</v>
      </c>
      <c r="AE5" s="217">
        <v>55.489589000000002</v>
      </c>
      <c r="AF5" s="217"/>
      <c r="AG5" s="217">
        <v>1852.2147649999999</v>
      </c>
      <c r="AH5" s="217">
        <v>563.95741099999998</v>
      </c>
      <c r="AI5" s="217">
        <v>2416.172176</v>
      </c>
    </row>
    <row r="6" spans="1:35" s="125" customFormat="1">
      <c r="A6" s="221" t="s">
        <v>354</v>
      </c>
      <c r="B6" s="218" t="s">
        <v>314</v>
      </c>
      <c r="C6" s="217">
        <v>211.677762</v>
      </c>
      <c r="D6" s="217">
        <v>0.251969</v>
      </c>
      <c r="E6" s="217"/>
      <c r="F6" s="217">
        <v>371.36291299999988</v>
      </c>
      <c r="G6" s="217">
        <v>0.51878899999999994</v>
      </c>
      <c r="H6" s="217"/>
      <c r="I6" s="217">
        <v>496.31325199999998</v>
      </c>
      <c r="J6" s="217">
        <v>2.4600119999999999</v>
      </c>
      <c r="K6" s="217"/>
      <c r="L6" s="217">
        <v>0.37629499999999999</v>
      </c>
      <c r="M6" s="217">
        <v>7.2480510000000002</v>
      </c>
      <c r="N6" s="217"/>
      <c r="O6" s="217">
        <v>1079.7302219999999</v>
      </c>
      <c r="P6" s="217">
        <v>10.478821</v>
      </c>
      <c r="Q6" s="217">
        <v>1090.2090430000001</v>
      </c>
      <c r="R6" s="223"/>
      <c r="S6" s="221" t="s">
        <v>354</v>
      </c>
      <c r="T6" s="218" t="s">
        <v>314</v>
      </c>
      <c r="U6" s="217">
        <v>226.55224999999999</v>
      </c>
      <c r="V6" s="217">
        <v>106.113286</v>
      </c>
      <c r="W6" s="217"/>
      <c r="X6" s="217">
        <v>1332.9044859999999</v>
      </c>
      <c r="Y6" s="217">
        <v>109.158056</v>
      </c>
      <c r="Z6" s="217"/>
      <c r="AA6" s="217">
        <v>419.55973499999999</v>
      </c>
      <c r="AB6" s="217">
        <v>102.596767</v>
      </c>
      <c r="AC6" s="217"/>
      <c r="AD6" s="217">
        <v>0.71831</v>
      </c>
      <c r="AE6" s="217">
        <v>35.271602999999999</v>
      </c>
      <c r="AF6" s="217"/>
      <c r="AG6" s="217">
        <v>1979.7347810000001</v>
      </c>
      <c r="AH6" s="217">
        <v>353.13971199999997</v>
      </c>
      <c r="AI6" s="217">
        <v>2332.8744929999998</v>
      </c>
    </row>
    <row r="7" spans="1:35" s="125" customFormat="1">
      <c r="A7" s="221" t="s">
        <v>355</v>
      </c>
      <c r="B7" s="218" t="s">
        <v>314</v>
      </c>
      <c r="C7" s="217">
        <v>226.85692700000001</v>
      </c>
      <c r="D7" s="217">
        <v>1.4715050000000001</v>
      </c>
      <c r="E7" s="217"/>
      <c r="F7" s="217">
        <v>371.69935099999998</v>
      </c>
      <c r="G7" s="217">
        <v>0.34522900000000001</v>
      </c>
      <c r="H7" s="217"/>
      <c r="I7" s="217">
        <v>501.06105000000002</v>
      </c>
      <c r="J7" s="217">
        <v>1.478426</v>
      </c>
      <c r="K7" s="217"/>
      <c r="L7" s="217">
        <v>0.25439499999999998</v>
      </c>
      <c r="M7" s="217">
        <v>3.0959500000000002</v>
      </c>
      <c r="N7" s="217"/>
      <c r="O7" s="217">
        <v>1099.871723</v>
      </c>
      <c r="P7" s="217">
        <v>6.3911099999999994</v>
      </c>
      <c r="Q7" s="217">
        <v>1106.262833</v>
      </c>
      <c r="R7" s="223"/>
      <c r="S7" s="221" t="s">
        <v>355</v>
      </c>
      <c r="T7" s="218" t="s">
        <v>314</v>
      </c>
      <c r="U7" s="217">
        <v>232.84917899999999</v>
      </c>
      <c r="V7" s="217">
        <v>73.414310999999998</v>
      </c>
      <c r="W7" s="217"/>
      <c r="X7" s="217">
        <v>1390.8002080000001</v>
      </c>
      <c r="Y7" s="217">
        <v>59.340359999999997</v>
      </c>
      <c r="Z7" s="217"/>
      <c r="AA7" s="217">
        <v>456.57816700000001</v>
      </c>
      <c r="AB7" s="217">
        <v>61.179335000000002</v>
      </c>
      <c r="AC7" s="217"/>
      <c r="AD7" s="217">
        <v>0.68762999999999996</v>
      </c>
      <c r="AE7" s="217">
        <v>21.832802999999998</v>
      </c>
      <c r="AF7" s="217"/>
      <c r="AG7" s="217">
        <v>2080.915184</v>
      </c>
      <c r="AH7" s="217">
        <v>215.76680899999999</v>
      </c>
      <c r="AI7" s="217">
        <v>2296.6819930000001</v>
      </c>
    </row>
    <row r="8" spans="1:35" s="125" customFormat="1">
      <c r="A8" s="221" t="s">
        <v>356</v>
      </c>
      <c r="B8" s="218" t="s">
        <v>314</v>
      </c>
      <c r="C8" s="217">
        <v>124.080585</v>
      </c>
      <c r="D8" s="217">
        <v>0.41071099999999999</v>
      </c>
      <c r="E8" s="217"/>
      <c r="F8" s="217">
        <v>319.08062199999989</v>
      </c>
      <c r="G8" s="217">
        <v>0.28947600000000001</v>
      </c>
      <c r="H8" s="217"/>
      <c r="I8" s="217">
        <v>416.37806799999998</v>
      </c>
      <c r="J8" s="217">
        <v>6.3327999999999995E-2</v>
      </c>
      <c r="K8" s="217"/>
      <c r="L8" s="217">
        <v>0.51449300000000009</v>
      </c>
      <c r="M8" s="217">
        <v>6.0444259999999996</v>
      </c>
      <c r="N8" s="217"/>
      <c r="O8" s="217">
        <v>860.05376799999999</v>
      </c>
      <c r="P8" s="217">
        <v>6.8079409999999996</v>
      </c>
      <c r="Q8" s="217">
        <v>866.86170900000002</v>
      </c>
      <c r="R8" s="223"/>
      <c r="S8" s="221" t="s">
        <v>356</v>
      </c>
      <c r="T8" s="218" t="s">
        <v>314</v>
      </c>
      <c r="U8" s="217">
        <v>186.537509</v>
      </c>
      <c r="V8" s="217">
        <v>63.494971</v>
      </c>
      <c r="W8" s="217"/>
      <c r="X8" s="217">
        <v>1401.2945990000001</v>
      </c>
      <c r="Y8" s="217">
        <v>42.392496000000001</v>
      </c>
      <c r="Z8" s="217"/>
      <c r="AA8" s="217">
        <v>446.173543</v>
      </c>
      <c r="AB8" s="217">
        <v>48.669060000000002</v>
      </c>
      <c r="AC8" s="217"/>
      <c r="AD8" s="217">
        <v>0.52749199999999996</v>
      </c>
      <c r="AE8" s="217">
        <v>22.379391999999999</v>
      </c>
      <c r="AF8" s="217"/>
      <c r="AG8" s="217">
        <v>2034.5331430000001</v>
      </c>
      <c r="AH8" s="217">
        <v>176.93591900000001</v>
      </c>
      <c r="AI8" s="217">
        <v>2211.4690620000001</v>
      </c>
    </row>
    <row r="9" spans="1:35" s="125" customFormat="1">
      <c r="A9" s="221" t="s">
        <v>357</v>
      </c>
      <c r="B9" s="218" t="s">
        <v>314</v>
      </c>
      <c r="C9" s="217">
        <v>165.74074400000001</v>
      </c>
      <c r="D9" s="217">
        <v>1.4285220000000001</v>
      </c>
      <c r="E9" s="217"/>
      <c r="F9" s="217">
        <v>382.36281100000002</v>
      </c>
      <c r="G9" s="217">
        <v>0.31123600000000001</v>
      </c>
      <c r="H9" s="217"/>
      <c r="I9" s="217">
        <v>574.29486500000007</v>
      </c>
      <c r="J9" s="217">
        <v>2.4748039999999998</v>
      </c>
      <c r="K9" s="217"/>
      <c r="L9" s="217">
        <v>0.52411300000000005</v>
      </c>
      <c r="M9" s="217">
        <v>1.72248</v>
      </c>
      <c r="N9" s="217"/>
      <c r="O9" s="217">
        <v>1122.9225329999999</v>
      </c>
      <c r="P9" s="217">
        <v>5.9370419999999999</v>
      </c>
      <c r="Q9" s="217">
        <v>1128.8595749999999</v>
      </c>
      <c r="R9" s="223"/>
      <c r="S9" s="221" t="s">
        <v>357</v>
      </c>
      <c r="T9" s="218" t="s">
        <v>314</v>
      </c>
      <c r="U9" s="217">
        <v>185.55797200000001</v>
      </c>
      <c r="V9" s="217">
        <v>50.743926000000002</v>
      </c>
      <c r="W9" s="217"/>
      <c r="X9" s="217">
        <v>1450.7602260000001</v>
      </c>
      <c r="Y9" s="217">
        <v>32.862228999999999</v>
      </c>
      <c r="Z9" s="217"/>
      <c r="AA9" s="217">
        <v>523.51757999999995</v>
      </c>
      <c r="AB9" s="217">
        <v>27.319692</v>
      </c>
      <c r="AC9" s="217"/>
      <c r="AD9" s="217">
        <v>0.74474499999999999</v>
      </c>
      <c r="AE9" s="217">
        <v>13.63993</v>
      </c>
      <c r="AF9" s="217"/>
      <c r="AG9" s="217">
        <v>2160.5805230000001</v>
      </c>
      <c r="AH9" s="217">
        <v>124.565777</v>
      </c>
      <c r="AI9" s="217">
        <v>2285.1462999999999</v>
      </c>
    </row>
    <row r="10" spans="1:35" s="125" customFormat="1">
      <c r="A10" s="221" t="s">
        <v>358</v>
      </c>
      <c r="B10" s="218"/>
      <c r="C10" s="112">
        <v>159.11336299999999</v>
      </c>
      <c r="D10" s="112">
        <v>0.49390599999999996</v>
      </c>
      <c r="E10" s="112">
        <v>0</v>
      </c>
      <c r="F10" s="112">
        <v>443.25661499999995</v>
      </c>
      <c r="G10" s="112">
        <v>0.13663</v>
      </c>
      <c r="H10" s="112">
        <v>0</v>
      </c>
      <c r="I10" s="112">
        <v>683.44220500000006</v>
      </c>
      <c r="J10" s="112">
        <v>0.24264599999999997</v>
      </c>
      <c r="K10" s="112">
        <v>0</v>
      </c>
      <c r="L10" s="112">
        <v>0.61999300000000002</v>
      </c>
      <c r="M10" s="112">
        <v>0.60813399999999995</v>
      </c>
      <c r="N10" s="112">
        <v>0</v>
      </c>
      <c r="O10" s="112">
        <v>1286.432176</v>
      </c>
      <c r="P10" s="112">
        <v>1.4813160000000001</v>
      </c>
      <c r="Q10" s="112">
        <v>1287.9134919999999</v>
      </c>
      <c r="R10" s="223"/>
      <c r="S10" s="221" t="s">
        <v>358</v>
      </c>
      <c r="T10" s="218"/>
      <c r="U10" s="217">
        <v>185.641638</v>
      </c>
      <c r="V10" s="217">
        <v>4.3291620000000002</v>
      </c>
      <c r="W10" s="217"/>
      <c r="X10" s="217">
        <v>1574.073527</v>
      </c>
      <c r="Y10" s="217">
        <v>5.3258010000000002</v>
      </c>
      <c r="Z10" s="217"/>
      <c r="AA10" s="217">
        <v>643.93077300000004</v>
      </c>
      <c r="AB10" s="217">
        <v>11.635346999999999</v>
      </c>
      <c r="AC10" s="217"/>
      <c r="AD10" s="217">
        <v>0.68707099999999999</v>
      </c>
      <c r="AE10" s="217">
        <v>7.0079159999999998</v>
      </c>
      <c r="AF10" s="217"/>
      <c r="AG10" s="217">
        <v>2404.3330089999999</v>
      </c>
      <c r="AH10" s="217">
        <v>28.298226</v>
      </c>
      <c r="AI10" s="217">
        <v>2432.6312349999998</v>
      </c>
    </row>
    <row r="11" spans="1:35" s="125" customFormat="1">
      <c r="A11" s="221" t="s">
        <v>86</v>
      </c>
      <c r="B11" s="218"/>
      <c r="C11" s="112">
        <v>199.735342</v>
      </c>
      <c r="D11" s="112">
        <v>0.37252399999999997</v>
      </c>
      <c r="E11" s="112">
        <v>0</v>
      </c>
      <c r="F11" s="112">
        <v>459.81237699999997</v>
      </c>
      <c r="G11" s="112">
        <v>4.4736999999999999E-2</v>
      </c>
      <c r="H11" s="112">
        <v>0</v>
      </c>
      <c r="I11" s="112">
        <v>701.66086699999994</v>
      </c>
      <c r="J11" s="112">
        <v>0.36937300000000001</v>
      </c>
      <c r="K11" s="112">
        <v>0</v>
      </c>
      <c r="L11" s="112">
        <v>0.36075299999999999</v>
      </c>
      <c r="M11" s="112">
        <v>3.126925</v>
      </c>
      <c r="N11" s="112">
        <v>0</v>
      </c>
      <c r="O11" s="112">
        <v>1361.5693389999999</v>
      </c>
      <c r="P11" s="112">
        <v>3.8978390000000003</v>
      </c>
      <c r="Q11" s="112">
        <v>1365.4671779999999</v>
      </c>
      <c r="R11" s="223"/>
      <c r="S11" s="221" t="s">
        <v>86</v>
      </c>
      <c r="T11" s="218"/>
      <c r="U11" s="217">
        <v>220.48673500000001</v>
      </c>
      <c r="V11" s="217">
        <v>1.142933</v>
      </c>
      <c r="W11" s="217"/>
      <c r="X11" s="217">
        <v>1651.6223749999999</v>
      </c>
      <c r="Y11" s="217">
        <v>3.6479050000000002</v>
      </c>
      <c r="Z11" s="217"/>
      <c r="AA11" s="217">
        <v>734.61075700000004</v>
      </c>
      <c r="AB11" s="217">
        <v>8.8729469999999999</v>
      </c>
      <c r="AC11" s="217"/>
      <c r="AD11" s="217">
        <v>0.74055099999999996</v>
      </c>
      <c r="AE11" s="217">
        <v>7.4517439999999997</v>
      </c>
      <c r="AF11" s="217"/>
      <c r="AG11" s="217">
        <v>2607.4604180000001</v>
      </c>
      <c r="AH11" s="217">
        <v>21.115528999999999</v>
      </c>
      <c r="AI11" s="217">
        <v>2628.5759469999998</v>
      </c>
    </row>
    <row r="12" spans="1:35" s="125" customFormat="1">
      <c r="A12" s="221" t="s">
        <v>319</v>
      </c>
      <c r="B12" s="218"/>
      <c r="C12" s="217">
        <v>185.43358699999999</v>
      </c>
      <c r="D12" s="217">
        <v>0</v>
      </c>
      <c r="E12" s="217">
        <v>0</v>
      </c>
      <c r="F12" s="217">
        <v>416.73467299999999</v>
      </c>
      <c r="G12" s="217">
        <v>0</v>
      </c>
      <c r="H12" s="217">
        <v>0</v>
      </c>
      <c r="I12" s="217">
        <v>722.98844800000006</v>
      </c>
      <c r="J12" s="217">
        <v>0.45943400000000001</v>
      </c>
      <c r="K12" s="217">
        <v>0</v>
      </c>
      <c r="L12" s="217">
        <v>0.46784699999999996</v>
      </c>
      <c r="M12" s="217">
        <v>2.2902499999999999</v>
      </c>
      <c r="N12" s="217">
        <v>0</v>
      </c>
      <c r="O12" s="217">
        <v>1325.6245550000001</v>
      </c>
      <c r="P12" s="217">
        <v>2.7496839999999998</v>
      </c>
      <c r="Q12" s="217">
        <v>1328.3742390000002</v>
      </c>
      <c r="R12" s="223"/>
      <c r="S12" s="221" t="s">
        <v>319</v>
      </c>
      <c r="T12" s="218"/>
      <c r="U12" s="217">
        <v>214.930689</v>
      </c>
      <c r="V12" s="217">
        <v>1.253582</v>
      </c>
      <c r="W12" s="217"/>
      <c r="X12" s="217">
        <v>1694.287045</v>
      </c>
      <c r="Y12" s="217">
        <v>2.8144390000000001</v>
      </c>
      <c r="Z12" s="217"/>
      <c r="AA12" s="217">
        <v>817.29613400000005</v>
      </c>
      <c r="AB12" s="217">
        <v>8.4167109999999994</v>
      </c>
      <c r="AC12" s="217"/>
      <c r="AD12" s="217">
        <v>0.75204800000000005</v>
      </c>
      <c r="AE12" s="217">
        <v>6.9207559999999999</v>
      </c>
      <c r="AF12" s="217"/>
      <c r="AG12" s="217">
        <v>2727.2659159999998</v>
      </c>
      <c r="AH12" s="217">
        <v>19.405487999999998</v>
      </c>
      <c r="AI12" s="217">
        <v>2746.6714039999997</v>
      </c>
    </row>
    <row r="13" spans="1:35" s="125" customFormat="1">
      <c r="A13" s="221" t="s">
        <v>314</v>
      </c>
      <c r="B13" s="218"/>
      <c r="C13" s="217"/>
      <c r="D13" s="217"/>
      <c r="E13" s="217"/>
      <c r="F13" s="217"/>
      <c r="G13" s="217"/>
      <c r="H13" s="217"/>
      <c r="I13" s="217"/>
      <c r="J13" s="217"/>
      <c r="K13" s="217"/>
      <c r="L13" s="217"/>
      <c r="M13" s="217"/>
      <c r="N13" s="217"/>
      <c r="O13" s="217"/>
      <c r="P13" s="217"/>
      <c r="Q13" s="217"/>
      <c r="R13" s="223"/>
      <c r="S13" s="221" t="s">
        <v>314</v>
      </c>
      <c r="T13" s="218"/>
      <c r="U13" s="217"/>
      <c r="V13" s="217"/>
      <c r="W13" s="217"/>
      <c r="X13" s="217"/>
      <c r="Y13" s="217"/>
      <c r="Z13" s="217"/>
      <c r="AA13" s="217"/>
      <c r="AB13" s="217"/>
      <c r="AC13" s="217"/>
      <c r="AD13" s="217"/>
      <c r="AE13" s="217"/>
      <c r="AF13" s="217"/>
      <c r="AG13" s="217"/>
      <c r="AH13" s="217"/>
      <c r="AI13" s="217"/>
    </row>
    <row r="14" spans="1:35" s="125" customFormat="1">
      <c r="A14" s="221">
        <v>2025</v>
      </c>
      <c r="B14" s="218" t="s">
        <v>277</v>
      </c>
      <c r="C14" s="217">
        <v>39.515549</v>
      </c>
      <c r="D14" s="217"/>
      <c r="E14" s="217"/>
      <c r="F14" s="217">
        <v>108.754775</v>
      </c>
      <c r="G14" s="217"/>
      <c r="H14" s="217"/>
      <c r="I14" s="217">
        <v>190.91288800000001</v>
      </c>
      <c r="J14" s="217">
        <v>0.107683</v>
      </c>
      <c r="K14" s="217"/>
      <c r="L14" s="217">
        <v>0.62546199999999996</v>
      </c>
      <c r="M14" s="217"/>
      <c r="N14" s="217"/>
      <c r="O14" s="217">
        <v>339.80867400000005</v>
      </c>
      <c r="P14" s="217">
        <v>0.107683</v>
      </c>
      <c r="Q14" s="217">
        <v>339.91635700000006</v>
      </c>
      <c r="R14" s="223"/>
      <c r="S14" s="221">
        <v>2025</v>
      </c>
      <c r="T14" s="218" t="s">
        <v>277</v>
      </c>
      <c r="U14" s="217">
        <v>213.748434</v>
      </c>
      <c r="V14" s="217">
        <v>1.217562</v>
      </c>
      <c r="W14" s="217"/>
      <c r="X14" s="217">
        <v>1707.256466</v>
      </c>
      <c r="Y14" s="217">
        <v>3.4508359999999998</v>
      </c>
      <c r="Z14" s="217"/>
      <c r="AA14" s="217">
        <v>842.08054100000004</v>
      </c>
      <c r="AB14" s="217">
        <v>7.6452850000000003</v>
      </c>
      <c r="AC14" s="217"/>
      <c r="AD14" s="217">
        <v>1.458167</v>
      </c>
      <c r="AE14" s="217">
        <v>6.6465509999999997</v>
      </c>
      <c r="AF14" s="217"/>
      <c r="AG14" s="217">
        <v>2764.5436079999999</v>
      </c>
      <c r="AH14" s="217">
        <v>18.960234</v>
      </c>
      <c r="AI14" s="217">
        <v>2783.5038420000001</v>
      </c>
    </row>
    <row r="15" spans="1:35" s="125" customFormat="1">
      <c r="A15" s="221" t="s">
        <v>314</v>
      </c>
      <c r="B15" s="218" t="s">
        <v>278</v>
      </c>
      <c r="C15" s="217">
        <v>67.099616999999995</v>
      </c>
      <c r="D15" s="217"/>
      <c r="E15" s="217"/>
      <c r="F15" s="217">
        <v>125.97455100000001</v>
      </c>
      <c r="G15" s="217"/>
      <c r="H15" s="217"/>
      <c r="I15" s="217">
        <v>203.66349600000001</v>
      </c>
      <c r="J15" s="217"/>
      <c r="K15" s="217"/>
      <c r="L15" s="217">
        <v>0.80409600000000003</v>
      </c>
      <c r="M15" s="217">
        <v>1.4950000000000001</v>
      </c>
      <c r="N15" s="217"/>
      <c r="O15" s="217">
        <v>397.54176000000001</v>
      </c>
      <c r="P15" s="217">
        <v>1.4950000000000001</v>
      </c>
      <c r="Q15" s="217">
        <v>399.03676000000002</v>
      </c>
      <c r="R15" s="223"/>
      <c r="S15" s="221"/>
      <c r="T15" s="218" t="s">
        <v>278</v>
      </c>
      <c r="U15" s="217">
        <v>243.50211300000001</v>
      </c>
      <c r="V15" s="217">
        <v>1.3974169999999999</v>
      </c>
      <c r="W15" s="217"/>
      <c r="X15" s="217">
        <v>1746.5411730000001</v>
      </c>
      <c r="Y15" s="217">
        <v>3.6031300000000002</v>
      </c>
      <c r="Z15" s="217"/>
      <c r="AA15" s="217">
        <v>862.13408600000002</v>
      </c>
      <c r="AB15" s="217">
        <v>6.1322010000000002</v>
      </c>
      <c r="AC15" s="217"/>
      <c r="AD15" s="217">
        <v>0.96303099999999997</v>
      </c>
      <c r="AE15" s="217">
        <v>7.6299250000000001</v>
      </c>
      <c r="AF15" s="217"/>
      <c r="AG15" s="217">
        <v>2853.1404029999999</v>
      </c>
      <c r="AH15" s="217">
        <v>18.762672999999999</v>
      </c>
      <c r="AI15" s="217">
        <v>2871.9030760000001</v>
      </c>
    </row>
    <row r="16" spans="1:35" s="125" customFormat="1">
      <c r="A16" s="221"/>
      <c r="B16" s="218" t="s">
        <v>279</v>
      </c>
      <c r="C16" s="217">
        <v>41.901000000000003</v>
      </c>
      <c r="D16" s="217"/>
      <c r="E16" s="217"/>
      <c r="F16" s="217">
        <v>108.114909</v>
      </c>
      <c r="G16" s="217"/>
      <c r="H16" s="217"/>
      <c r="I16" s="217">
        <v>196.547031</v>
      </c>
      <c r="J16" s="217"/>
      <c r="K16" s="217"/>
      <c r="L16" s="217">
        <v>3.9423E-2</v>
      </c>
      <c r="M16" s="217">
        <v>0.99986900000000001</v>
      </c>
      <c r="N16" s="217"/>
      <c r="O16" s="217">
        <v>346.60236300000003</v>
      </c>
      <c r="P16" s="217">
        <v>0.99986900000000001</v>
      </c>
      <c r="Q16" s="217">
        <v>347.60223200000001</v>
      </c>
      <c r="R16" s="223"/>
      <c r="S16" s="221"/>
      <c r="T16" s="218" t="s">
        <v>279</v>
      </c>
      <c r="U16" s="217">
        <v>235.338773</v>
      </c>
      <c r="V16" s="217">
        <v>1.4949440000000001</v>
      </c>
      <c r="W16" s="217"/>
      <c r="X16" s="217">
        <v>1750.751072</v>
      </c>
      <c r="Y16" s="217">
        <v>3.5101279999999999</v>
      </c>
      <c r="Z16" s="217"/>
      <c r="AA16" s="217">
        <v>888.42805799999996</v>
      </c>
      <c r="AB16" s="217">
        <v>5.5988239999999996</v>
      </c>
      <c r="AC16" s="217"/>
      <c r="AD16" s="217">
        <v>0.72293399999999997</v>
      </c>
      <c r="AE16" s="217">
        <v>8.4546299999999999</v>
      </c>
      <c r="AF16" s="217"/>
      <c r="AG16" s="217">
        <v>2875.2408369999998</v>
      </c>
      <c r="AH16" s="217">
        <v>19.058526000000001</v>
      </c>
      <c r="AI16" s="217">
        <v>2894.2993629999996</v>
      </c>
    </row>
    <row r="17" spans="1:35" s="125" customFormat="1">
      <c r="A17" s="221"/>
      <c r="B17" s="218" t="s">
        <v>280</v>
      </c>
      <c r="C17" s="217">
        <v>38.857177</v>
      </c>
      <c r="D17" s="217"/>
      <c r="E17" s="217"/>
      <c r="F17" s="217">
        <v>119.13949700000001</v>
      </c>
      <c r="G17" s="217">
        <v>0.20491799999999999</v>
      </c>
      <c r="H17" s="217"/>
      <c r="I17" s="217">
        <v>195.35040000000001</v>
      </c>
      <c r="J17" s="217"/>
      <c r="K17" s="217"/>
      <c r="L17" s="217">
        <v>1.7090000000000001E-2</v>
      </c>
      <c r="M17" s="217">
        <v>0.21421899999999999</v>
      </c>
      <c r="N17" s="217"/>
      <c r="O17" s="217">
        <v>353.36416400000002</v>
      </c>
      <c r="P17" s="217">
        <v>0.41913699999999998</v>
      </c>
      <c r="Q17" s="217">
        <v>353.78330099999999</v>
      </c>
      <c r="R17" s="223"/>
      <c r="S17" s="221"/>
      <c r="T17" s="218" t="s">
        <v>280</v>
      </c>
      <c r="U17" s="217">
        <v>213.160439</v>
      </c>
      <c r="V17" s="217">
        <v>1.178339</v>
      </c>
      <c r="W17" s="217"/>
      <c r="X17" s="217">
        <v>1756.5926179999999</v>
      </c>
      <c r="Y17" s="217">
        <v>3.3832059999999999</v>
      </c>
      <c r="Z17" s="217"/>
      <c r="AA17" s="217">
        <v>924.09629099999995</v>
      </c>
      <c r="AB17" s="217">
        <v>3.0113819999999998</v>
      </c>
      <c r="AC17" s="217"/>
      <c r="AD17" s="217">
        <v>0.71703300000000003</v>
      </c>
      <c r="AE17" s="217">
        <v>6.2229739999999998</v>
      </c>
      <c r="AF17" s="217"/>
      <c r="AG17" s="217">
        <v>2894.5663809999996</v>
      </c>
      <c r="AH17" s="217">
        <v>13.795901000000001</v>
      </c>
      <c r="AI17" s="217">
        <v>2908.3622819999996</v>
      </c>
    </row>
    <row r="18" spans="1:35" s="125" customFormat="1">
      <c r="A18" s="221" t="s">
        <v>314</v>
      </c>
      <c r="B18" s="218"/>
      <c r="C18" s="217"/>
      <c r="D18" s="217"/>
      <c r="E18" s="217"/>
      <c r="F18" s="217"/>
      <c r="G18" s="217"/>
      <c r="H18" s="217"/>
      <c r="I18" s="217"/>
      <c r="J18" s="217"/>
      <c r="K18" s="217"/>
      <c r="L18" s="217"/>
      <c r="M18" s="217"/>
      <c r="N18" s="217"/>
      <c r="O18" s="217"/>
      <c r="P18" s="217"/>
      <c r="Q18" s="217"/>
      <c r="R18" s="223"/>
      <c r="S18" s="221" t="s">
        <v>314</v>
      </c>
      <c r="T18" s="218"/>
      <c r="U18" s="217"/>
      <c r="V18" s="217"/>
      <c r="W18" s="217"/>
      <c r="X18" s="217"/>
      <c r="Y18" s="217"/>
      <c r="Z18" s="217"/>
      <c r="AA18" s="217"/>
      <c r="AB18" s="217"/>
      <c r="AC18" s="217"/>
      <c r="AD18" s="217"/>
      <c r="AE18" s="217"/>
      <c r="AF18" s="217"/>
      <c r="AG18" s="217"/>
      <c r="AH18" s="217"/>
      <c r="AI18" s="217"/>
    </row>
    <row r="19" spans="1:35" s="227" customFormat="1">
      <c r="A19" s="490">
        <v>2026</v>
      </c>
      <c r="B19" s="422" t="s">
        <v>277</v>
      </c>
      <c r="C19" s="431">
        <v>44.667442000000001</v>
      </c>
      <c r="D19" s="431"/>
      <c r="E19" s="431"/>
      <c r="F19" s="431">
        <v>118.524944</v>
      </c>
      <c r="G19" s="431"/>
      <c r="H19" s="431"/>
      <c r="I19" s="431">
        <v>219.26571999999999</v>
      </c>
      <c r="J19" s="431">
        <v>0.220024</v>
      </c>
      <c r="K19" s="431"/>
      <c r="L19" s="431"/>
      <c r="M19" s="431">
        <v>1.45</v>
      </c>
      <c r="N19" s="431"/>
      <c r="O19" s="431">
        <v>382.45810599999999</v>
      </c>
      <c r="P19" s="431">
        <v>1.670024</v>
      </c>
      <c r="Q19" s="431">
        <v>384.12813</v>
      </c>
      <c r="R19" s="223"/>
      <c r="S19" s="490">
        <v>2026</v>
      </c>
      <c r="T19" s="422" t="s">
        <v>277</v>
      </c>
      <c r="U19" s="424">
        <v>211.159637</v>
      </c>
      <c r="V19" s="424">
        <v>0.96717799999999998</v>
      </c>
      <c r="W19" s="424"/>
      <c r="X19" s="424">
        <v>1770.2400299999999</v>
      </c>
      <c r="Y19" s="424">
        <v>3.1403919999999999</v>
      </c>
      <c r="Z19" s="424"/>
      <c r="AA19" s="424">
        <v>971.251124</v>
      </c>
      <c r="AB19" s="424">
        <v>3.0234329999999998</v>
      </c>
      <c r="AC19" s="424"/>
      <c r="AD19" s="424">
        <v>0.73656600000000005</v>
      </c>
      <c r="AE19" s="424">
        <v>7.3343910000000001</v>
      </c>
      <c r="AF19" s="424"/>
      <c r="AG19" s="424">
        <v>2953.3873570000001</v>
      </c>
      <c r="AH19" s="424">
        <v>14.465394</v>
      </c>
      <c r="AI19" s="424">
        <v>2967.8527509999999</v>
      </c>
    </row>
    <row r="20" spans="1:35" s="228" customFormat="1" hidden="1">
      <c r="A20" s="221" t="s">
        <v>314</v>
      </c>
      <c r="B20" s="218"/>
      <c r="C20" s="217"/>
      <c r="D20" s="217"/>
      <c r="E20" s="217"/>
      <c r="F20" s="217"/>
      <c r="G20" s="217"/>
      <c r="H20" s="217"/>
      <c r="I20" s="217"/>
      <c r="J20" s="217"/>
      <c r="K20" s="217"/>
      <c r="L20" s="217"/>
      <c r="M20" s="217"/>
      <c r="N20" s="217"/>
      <c r="O20" s="217"/>
      <c r="P20" s="217"/>
      <c r="Q20" s="217"/>
      <c r="R20" s="223"/>
      <c r="S20" s="221"/>
      <c r="T20" s="218"/>
      <c r="U20" s="217"/>
      <c r="V20" s="217"/>
      <c r="W20" s="217"/>
      <c r="X20" s="217"/>
      <c r="Y20" s="217"/>
      <c r="Z20" s="217"/>
      <c r="AA20" s="217"/>
      <c r="AB20" s="217"/>
      <c r="AC20" s="217"/>
      <c r="AD20" s="217"/>
      <c r="AE20" s="217"/>
      <c r="AF20" s="217"/>
      <c r="AG20" s="217"/>
      <c r="AH20" s="217"/>
      <c r="AI20" s="217"/>
    </row>
    <row r="21" spans="1:35" s="229" customFormat="1" hidden="1">
      <c r="A21" s="221" t="s">
        <v>314</v>
      </c>
      <c r="B21" s="218"/>
      <c r="C21" s="217"/>
      <c r="D21" s="217"/>
      <c r="E21" s="217"/>
      <c r="F21" s="217"/>
      <c r="G21" s="217"/>
      <c r="H21" s="217"/>
      <c r="I21" s="217"/>
      <c r="J21" s="217"/>
      <c r="K21" s="217"/>
      <c r="L21" s="217"/>
      <c r="M21" s="217"/>
      <c r="N21" s="217"/>
      <c r="O21" s="217"/>
      <c r="P21" s="217"/>
      <c r="Q21" s="217"/>
      <c r="R21" s="223"/>
      <c r="S21" s="125"/>
      <c r="T21" s="125"/>
      <c r="U21" s="125"/>
      <c r="V21" s="125"/>
      <c r="W21" s="125"/>
      <c r="X21" s="125"/>
      <c r="Y21" s="125"/>
      <c r="Z21" s="125"/>
      <c r="AA21" s="125"/>
      <c r="AB21" s="125"/>
      <c r="AC21" s="125"/>
      <c r="AD21" s="125"/>
      <c r="AE21" s="125"/>
      <c r="AF21" s="125"/>
      <c r="AG21" s="125"/>
      <c r="AH21" s="125"/>
      <c r="AI21" s="125"/>
    </row>
    <row r="22" spans="1:35" s="230" customFormat="1" hidden="1">
      <c r="A22" s="221" t="s">
        <v>314</v>
      </c>
      <c r="B22" s="218"/>
      <c r="C22" s="217"/>
      <c r="D22" s="217"/>
      <c r="E22" s="217"/>
      <c r="F22" s="217"/>
      <c r="G22" s="217"/>
      <c r="H22" s="217"/>
      <c r="I22" s="217"/>
      <c r="J22" s="217"/>
      <c r="K22" s="217"/>
      <c r="L22" s="217"/>
      <c r="M22" s="217"/>
      <c r="N22" s="217"/>
      <c r="O22" s="217"/>
      <c r="P22" s="217"/>
      <c r="Q22" s="217"/>
      <c r="R22" s="223"/>
      <c r="S22" s="221" t="s">
        <v>314</v>
      </c>
      <c r="T22" s="218"/>
      <c r="U22" s="217"/>
      <c r="V22" s="217"/>
      <c r="W22" s="217"/>
      <c r="X22" s="217"/>
      <c r="Y22" s="217"/>
      <c r="Z22" s="217"/>
      <c r="AA22" s="217"/>
      <c r="AB22" s="217"/>
      <c r="AC22" s="217"/>
      <c r="AD22" s="217"/>
      <c r="AE22" s="217"/>
      <c r="AF22" s="217"/>
      <c r="AG22" s="217"/>
      <c r="AH22" s="217"/>
      <c r="AI22" s="217"/>
    </row>
    <row r="23" spans="1:35" s="402" customFormat="1" hidden="1">
      <c r="A23" s="221" t="s">
        <v>314</v>
      </c>
      <c r="B23" s="218"/>
      <c r="C23" s="217"/>
      <c r="D23" s="217"/>
      <c r="E23" s="217"/>
      <c r="F23" s="217"/>
      <c r="G23" s="217"/>
      <c r="H23" s="217"/>
      <c r="I23" s="217"/>
      <c r="J23" s="217"/>
      <c r="K23" s="217"/>
      <c r="L23" s="217"/>
      <c r="M23" s="217"/>
      <c r="N23" s="217"/>
      <c r="O23" s="217"/>
      <c r="P23" s="217"/>
      <c r="Q23" s="217"/>
      <c r="R23" s="223"/>
      <c r="S23" s="221" t="s">
        <v>314</v>
      </c>
      <c r="T23" s="218"/>
      <c r="U23" s="217"/>
      <c r="V23" s="217"/>
      <c r="W23" s="217"/>
      <c r="X23" s="217"/>
      <c r="Y23" s="217"/>
      <c r="Z23" s="217"/>
      <c r="AA23" s="217"/>
      <c r="AB23" s="217"/>
      <c r="AC23" s="217"/>
      <c r="AD23" s="217"/>
      <c r="AE23" s="217"/>
      <c r="AF23" s="217"/>
      <c r="AG23" s="217"/>
      <c r="AH23" s="217"/>
      <c r="AI23" s="217"/>
    </row>
    <row r="24" spans="1:35" s="402" customFormat="1" hidden="1">
      <c r="A24" s="221" t="s">
        <v>314</v>
      </c>
      <c r="B24" s="218"/>
      <c r="C24" s="217"/>
      <c r="D24" s="217"/>
      <c r="E24" s="217"/>
      <c r="F24" s="217"/>
      <c r="G24" s="217"/>
      <c r="H24" s="217"/>
      <c r="I24" s="217"/>
      <c r="J24" s="217"/>
      <c r="K24" s="217"/>
      <c r="L24" s="217"/>
      <c r="M24" s="217"/>
      <c r="N24" s="217"/>
      <c r="O24" s="217"/>
      <c r="P24" s="217"/>
      <c r="Q24" s="217"/>
      <c r="R24" s="223"/>
      <c r="S24" s="221" t="s">
        <v>314</v>
      </c>
      <c r="T24" s="218"/>
      <c r="U24" s="217"/>
      <c r="V24" s="217"/>
      <c r="W24" s="217"/>
      <c r="X24" s="217"/>
      <c r="Y24" s="217"/>
      <c r="Z24" s="217"/>
      <c r="AA24" s="217"/>
      <c r="AB24" s="217"/>
      <c r="AC24" s="217"/>
      <c r="AD24" s="217"/>
      <c r="AE24" s="217"/>
      <c r="AF24" s="217"/>
      <c r="AG24" s="217"/>
      <c r="AH24" s="217"/>
      <c r="AI24" s="217"/>
    </row>
    <row r="25" spans="1:35" hidden="1">
      <c r="A25" s="221"/>
      <c r="B25" s="218"/>
      <c r="C25" s="217"/>
      <c r="D25" s="217"/>
      <c r="E25" s="217"/>
      <c r="F25" s="217"/>
      <c r="G25" s="217"/>
      <c r="H25" s="217"/>
      <c r="I25" s="217"/>
      <c r="J25" s="217"/>
      <c r="K25" s="217"/>
      <c r="L25" s="217"/>
      <c r="M25" s="217"/>
      <c r="N25" s="217"/>
      <c r="O25" s="217"/>
      <c r="P25" s="217"/>
      <c r="Q25" s="217"/>
      <c r="R25" s="223"/>
      <c r="S25" s="221"/>
      <c r="T25" s="218"/>
      <c r="U25" s="217"/>
      <c r="V25" s="217"/>
      <c r="W25" s="217"/>
      <c r="X25" s="217"/>
      <c r="Y25" s="217"/>
      <c r="Z25" s="217"/>
      <c r="AA25" s="217"/>
      <c r="AB25" s="217"/>
      <c r="AC25" s="217"/>
      <c r="AD25" s="217"/>
      <c r="AE25" s="217"/>
      <c r="AF25" s="217"/>
      <c r="AG25" s="217"/>
      <c r="AH25" s="217"/>
      <c r="AI25" s="217"/>
    </row>
    <row r="26" spans="1:35" hidden="1">
      <c r="R26" s="223"/>
    </row>
    <row r="27" spans="1:35" hidden="1">
      <c r="R27" s="223"/>
    </row>
    <row r="28" spans="1:35" hidden="1">
      <c r="R28" s="223"/>
    </row>
    <row r="29" spans="1:35" hidden="1">
      <c r="R29" s="223"/>
    </row>
    <row r="30" spans="1:35">
      <c r="B30" s="96"/>
      <c r="C30" s="96"/>
      <c r="D30" s="96"/>
      <c r="E30" s="96"/>
      <c r="F30" s="96"/>
      <c r="G30" s="96"/>
      <c r="H30" s="96"/>
      <c r="I30" s="96"/>
      <c r="J30" s="96"/>
      <c r="K30" s="96"/>
      <c r="L30" s="96"/>
      <c r="M30" s="96"/>
      <c r="N30" s="96"/>
      <c r="O30" s="96"/>
      <c r="P30" s="96"/>
      <c r="Q30" s="96"/>
      <c r="R30" s="223"/>
    </row>
    <row r="31" spans="1:35">
      <c r="A31" s="125" t="s">
        <v>232</v>
      </c>
      <c r="R31" s="223"/>
      <c r="S31" s="125" t="s">
        <v>232</v>
      </c>
    </row>
  </sheetData>
  <mergeCells count="14">
    <mergeCell ref="A3:B3"/>
    <mergeCell ref="A1:Q1"/>
    <mergeCell ref="S1:AI1"/>
    <mergeCell ref="C2:D2"/>
    <mergeCell ref="F2:G2"/>
    <mergeCell ref="I2:J2"/>
    <mergeCell ref="L2:M2"/>
    <mergeCell ref="O2:Q2"/>
    <mergeCell ref="U2:V2"/>
    <mergeCell ref="X2:Y2"/>
    <mergeCell ref="AA2:AB2"/>
    <mergeCell ref="AD2:AE2"/>
    <mergeCell ref="AG2:AI2"/>
    <mergeCell ref="S3:T3"/>
  </mergeCells>
  <phoneticPr fontId="27" type="noConversion"/>
  <pageMargins left="0.7" right="0.7" top="0.75" bottom="0.75" header="0.3" footer="0.3"/>
  <pageSetup paperSize="9" orientation="portrait" r:id="rId1"/>
  <ignoredErrors>
    <ignoredError sqref="S4:S9 A4:A9 A13 A10:Q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6EDF-7757-4306-9116-36EB2ACBAE21}">
  <sheetPr codeName="List18"/>
  <dimension ref="A1:AQ19"/>
  <sheetViews>
    <sheetView showGridLines="0" zoomScale="130" zoomScaleNormal="130" workbookViewId="0">
      <selection activeCell="X26" sqref="X26"/>
      <extLst>
        <ext xmlns:xlsdti="http://schemas.microsoft.com/office/spreadsheetml/2023/showDataTypeIcons" uri="{77bfe23e-c014-4d31-8a63-9c772dbf06b6}">
          <xlsdti:showDataTypeIcons visible="0"/>
        </ext>
      </extLst>
    </sheetView>
  </sheetViews>
  <sheetFormatPr defaultColWidth="8.85546875" defaultRowHeight="15"/>
  <cols>
    <col min="1" max="1" width="8.85546875" style="497"/>
    <col min="2" max="2" width="18.140625" style="497" customWidth="1"/>
    <col min="3" max="6" width="4.140625" style="497" bestFit="1" customWidth="1"/>
    <col min="7" max="7" width="1" style="497" customWidth="1"/>
    <col min="8" max="8" width="4.140625" style="497" bestFit="1" customWidth="1"/>
    <col min="9" max="11" width="5.42578125" style="497" bestFit="1" customWidth="1"/>
    <col min="12" max="12" width="0.85546875" style="497" customWidth="1"/>
    <col min="13" max="16" width="5.42578125" style="497" bestFit="1" customWidth="1"/>
    <col min="17" max="17" width="1.140625" style="497" customWidth="1"/>
    <col min="18" max="18" width="5.42578125" style="497" bestFit="1" customWidth="1"/>
    <col min="19" max="21" width="5.42578125" style="497" hidden="1" customWidth="1"/>
    <col min="22" max="22" width="3.42578125" style="497" customWidth="1"/>
    <col min="23" max="23" width="8.85546875" style="497"/>
    <col min="24" max="24" width="18.7109375" style="497" customWidth="1"/>
    <col min="25" max="25" width="4.85546875" style="497" customWidth="1"/>
    <col min="26" max="28" width="5.28515625" style="497" customWidth="1"/>
    <col min="29" max="29" width="1.140625" style="497" customWidth="1"/>
    <col min="30" max="33" width="5.28515625" style="497" customWidth="1"/>
    <col min="34" max="34" width="1.5703125" style="497" customWidth="1"/>
    <col min="35" max="38" width="5.28515625" style="497" customWidth="1"/>
    <col min="39" max="39" width="0.85546875" style="497" customWidth="1"/>
    <col min="40" max="40" width="5.28515625" style="497" customWidth="1"/>
    <col min="41" max="41" width="4.140625" style="497" hidden="1" customWidth="1"/>
    <col min="42" max="43" width="3.85546875" style="497" hidden="1" customWidth="1"/>
    <col min="44" max="16384" width="8.85546875" style="497"/>
  </cols>
  <sheetData>
    <row r="1" spans="1:43" ht="14.45" customHeight="1">
      <c r="A1" s="581" t="s">
        <v>291</v>
      </c>
      <c r="B1" s="581"/>
      <c r="C1" s="581"/>
      <c r="D1" s="581"/>
      <c r="E1" s="581"/>
      <c r="F1" s="581"/>
      <c r="G1" s="581"/>
      <c r="H1" s="581"/>
      <c r="I1" s="581"/>
      <c r="J1" s="581"/>
      <c r="K1" s="581"/>
      <c r="L1" s="581"/>
      <c r="M1" s="581"/>
      <c r="N1" s="581"/>
      <c r="O1" s="581"/>
      <c r="P1" s="581"/>
      <c r="Q1" s="581"/>
      <c r="R1" s="582"/>
      <c r="S1" s="96"/>
      <c r="T1" s="96"/>
      <c r="U1" s="96"/>
      <c r="W1" s="581" t="s">
        <v>292</v>
      </c>
      <c r="X1" s="581"/>
      <c r="Y1" s="581"/>
      <c r="Z1" s="581"/>
      <c r="AA1" s="581"/>
      <c r="AB1" s="581"/>
      <c r="AC1" s="581"/>
      <c r="AD1" s="581"/>
      <c r="AE1" s="581"/>
      <c r="AF1" s="581"/>
      <c r="AG1" s="581"/>
      <c r="AH1" s="581"/>
      <c r="AI1" s="581"/>
      <c r="AJ1" s="581"/>
      <c r="AK1" s="581"/>
      <c r="AL1" s="581"/>
      <c r="AM1" s="581"/>
      <c r="AN1" s="582"/>
      <c r="AO1" s="96"/>
      <c r="AP1" s="96"/>
      <c r="AQ1" s="96"/>
    </row>
    <row r="2" spans="1:43">
      <c r="A2" s="488"/>
      <c r="B2" s="488"/>
      <c r="C2" s="580">
        <v>2023</v>
      </c>
      <c r="D2" s="580"/>
      <c r="E2" s="580"/>
      <c r="F2" s="580"/>
      <c r="G2" s="48"/>
      <c r="H2" s="580">
        <v>2024</v>
      </c>
      <c r="I2" s="580"/>
      <c r="J2" s="580"/>
      <c r="K2" s="580"/>
      <c r="L2" s="48"/>
      <c r="M2" s="580">
        <v>2025</v>
      </c>
      <c r="N2" s="580"/>
      <c r="O2" s="580"/>
      <c r="P2" s="580"/>
      <c r="Q2" s="48"/>
      <c r="R2" s="580">
        <v>2026</v>
      </c>
      <c r="S2" s="580"/>
      <c r="T2" s="580"/>
      <c r="U2" s="580"/>
      <c r="W2" s="488"/>
      <c r="X2" s="488"/>
      <c r="Y2" s="580">
        <v>2023</v>
      </c>
      <c r="Z2" s="580"/>
      <c r="AA2" s="580"/>
      <c r="AB2" s="580"/>
      <c r="AC2" s="48"/>
      <c r="AD2" s="580">
        <v>2024</v>
      </c>
      <c r="AE2" s="580"/>
      <c r="AF2" s="580"/>
      <c r="AG2" s="580"/>
      <c r="AH2" s="48"/>
      <c r="AI2" s="580">
        <v>2025</v>
      </c>
      <c r="AJ2" s="580"/>
      <c r="AK2" s="580"/>
      <c r="AL2" s="580"/>
      <c r="AM2" s="48"/>
      <c r="AN2" s="580">
        <v>2026</v>
      </c>
      <c r="AO2" s="580"/>
      <c r="AP2" s="580"/>
      <c r="AQ2" s="477"/>
    </row>
    <row r="3" spans="1:43">
      <c r="A3" s="498"/>
      <c r="B3" s="499"/>
      <c r="C3" s="500" t="s">
        <v>277</v>
      </c>
      <c r="D3" s="500" t="s">
        <v>278</v>
      </c>
      <c r="E3" s="500" t="s">
        <v>279</v>
      </c>
      <c r="F3" s="500" t="s">
        <v>280</v>
      </c>
      <c r="G3" s="71"/>
      <c r="H3" s="500" t="s">
        <v>277</v>
      </c>
      <c r="I3" s="500" t="s">
        <v>278</v>
      </c>
      <c r="J3" s="500" t="s">
        <v>279</v>
      </c>
      <c r="K3" s="500" t="s">
        <v>280</v>
      </c>
      <c r="L3" s="69"/>
      <c r="M3" s="500" t="s">
        <v>277</v>
      </c>
      <c r="N3" s="500" t="s">
        <v>278</v>
      </c>
      <c r="O3" s="500" t="s">
        <v>279</v>
      </c>
      <c r="P3" s="500" t="s">
        <v>396</v>
      </c>
      <c r="Q3" s="69"/>
      <c r="R3" s="500" t="s">
        <v>277</v>
      </c>
      <c r="S3" s="500" t="s">
        <v>278</v>
      </c>
      <c r="T3" s="500" t="s">
        <v>279</v>
      </c>
      <c r="U3" s="500" t="s">
        <v>396</v>
      </c>
      <c r="W3" s="498"/>
      <c r="X3" s="499"/>
      <c r="Y3" s="500" t="s">
        <v>277</v>
      </c>
      <c r="Z3" s="500" t="s">
        <v>278</v>
      </c>
      <c r="AA3" s="500" t="s">
        <v>279</v>
      </c>
      <c r="AB3" s="500" t="s">
        <v>280</v>
      </c>
      <c r="AC3" s="71"/>
      <c r="AD3" s="500" t="s">
        <v>277</v>
      </c>
      <c r="AE3" s="500" t="s">
        <v>278</v>
      </c>
      <c r="AF3" s="500" t="s">
        <v>279</v>
      </c>
      <c r="AG3" s="500" t="s">
        <v>280</v>
      </c>
      <c r="AH3" s="69"/>
      <c r="AI3" s="500" t="s">
        <v>277</v>
      </c>
      <c r="AJ3" s="500" t="s">
        <v>278</v>
      </c>
      <c r="AK3" s="500" t="s">
        <v>279</v>
      </c>
      <c r="AL3" s="500" t="s">
        <v>280</v>
      </c>
      <c r="AM3" s="69"/>
      <c r="AN3" s="500" t="s">
        <v>277</v>
      </c>
      <c r="AO3" s="500" t="s">
        <v>278</v>
      </c>
      <c r="AP3" s="500" t="s">
        <v>279</v>
      </c>
      <c r="AQ3" s="500" t="s">
        <v>396</v>
      </c>
    </row>
    <row r="4" spans="1:43">
      <c r="A4" s="501" t="s">
        <v>398</v>
      </c>
      <c r="B4" s="53"/>
      <c r="C4" s="206"/>
      <c r="D4" s="206"/>
      <c r="E4" s="206"/>
      <c r="F4" s="206"/>
      <c r="G4" s="207">
        <v>12.855361</v>
      </c>
      <c r="H4" s="206"/>
      <c r="I4" s="206"/>
      <c r="J4" s="206"/>
      <c r="K4" s="206"/>
      <c r="L4" s="207"/>
      <c r="M4" s="206"/>
      <c r="N4" s="206">
        <v>1.4827729999999999</v>
      </c>
      <c r="O4" s="206">
        <v>1.4642820000000001</v>
      </c>
      <c r="P4" s="206">
        <v>1.445527</v>
      </c>
      <c r="Q4" s="207"/>
      <c r="R4" s="206">
        <v>1.426547</v>
      </c>
      <c r="S4" s="206"/>
      <c r="T4" s="206"/>
      <c r="U4" s="206"/>
      <c r="W4" s="501" t="s">
        <v>398</v>
      </c>
      <c r="X4" s="53"/>
      <c r="Y4" s="206">
        <v>12.86</v>
      </c>
      <c r="Z4" s="206">
        <v>12.44</v>
      </c>
      <c r="AA4" s="206">
        <v>12.82</v>
      </c>
      <c r="AB4" s="206">
        <v>13.37</v>
      </c>
      <c r="AC4" s="207"/>
      <c r="AD4" s="206">
        <v>12.65</v>
      </c>
      <c r="AE4" s="206">
        <v>12.56</v>
      </c>
      <c r="AF4" s="206">
        <v>13.34</v>
      </c>
      <c r="AG4" s="206">
        <v>13.444801999999999</v>
      </c>
      <c r="AH4" s="207"/>
      <c r="AI4" s="206">
        <v>13.633436</v>
      </c>
      <c r="AJ4" s="206">
        <v>13.886718999999999</v>
      </c>
      <c r="AK4" s="206">
        <v>14.174337</v>
      </c>
      <c r="AL4" s="206">
        <v>15.855839</v>
      </c>
      <c r="AM4" s="207"/>
      <c r="AN4" s="206">
        <v>17.670186000000001</v>
      </c>
      <c r="AO4" s="206"/>
      <c r="AP4" s="206"/>
      <c r="AQ4" s="206"/>
    </row>
    <row r="5" spans="1:43">
      <c r="A5" s="502" t="s">
        <v>399</v>
      </c>
      <c r="B5" s="53"/>
      <c r="C5" s="206">
        <v>1.144989</v>
      </c>
      <c r="D5" s="206">
        <v>0.77344199999999996</v>
      </c>
      <c r="E5" s="206">
        <v>0.72560899999999995</v>
      </c>
      <c r="F5" s="206">
        <v>0.67706200000000005</v>
      </c>
      <c r="G5" s="207"/>
      <c r="H5" s="206">
        <v>0.62778199999999995</v>
      </c>
      <c r="I5" s="206">
        <v>0.57775900000000002</v>
      </c>
      <c r="J5" s="206">
        <v>0.71745499999999995</v>
      </c>
      <c r="K5" s="206">
        <v>0.66249000000000002</v>
      </c>
      <c r="L5" s="207"/>
      <c r="M5" s="403">
        <v>0.61184000000000005</v>
      </c>
      <c r="N5" s="206">
        <v>0.56039899999999998</v>
      </c>
      <c r="O5" s="206">
        <v>0.50811799999999996</v>
      </c>
      <c r="P5" s="206">
        <v>0.45507399999999998</v>
      </c>
      <c r="Q5" s="207">
        <v>130.84084899999999</v>
      </c>
      <c r="R5" s="206">
        <v>0.40126099999999998</v>
      </c>
      <c r="S5" s="206"/>
      <c r="T5" s="206"/>
      <c r="U5" s="206"/>
      <c r="W5" s="502" t="s">
        <v>399</v>
      </c>
      <c r="X5" s="53"/>
      <c r="Y5" s="206">
        <v>124.02</v>
      </c>
      <c r="Z5" s="206">
        <v>130.52000000000001</v>
      </c>
      <c r="AA5" s="206">
        <v>134.94</v>
      </c>
      <c r="AB5" s="206">
        <v>135.87</v>
      </c>
      <c r="AC5" s="207"/>
      <c r="AD5" s="206">
        <v>132.43</v>
      </c>
      <c r="AE5" s="206">
        <v>135.22</v>
      </c>
      <c r="AF5" s="206">
        <v>134.4</v>
      </c>
      <c r="AG5" s="206">
        <v>134.152467</v>
      </c>
      <c r="AH5" s="207"/>
      <c r="AI5" s="206">
        <v>133.89027300000001</v>
      </c>
      <c r="AJ5" s="206">
        <v>133.22412399999999</v>
      </c>
      <c r="AK5" s="206">
        <v>130.81848099999999</v>
      </c>
      <c r="AL5" s="206">
        <v>134.01287099999999</v>
      </c>
      <c r="AM5" s="207"/>
      <c r="AN5" s="206">
        <v>130.39078699999999</v>
      </c>
      <c r="AO5" s="206"/>
      <c r="AP5" s="206"/>
      <c r="AQ5" s="206"/>
    </row>
    <row r="6" spans="1:43">
      <c r="A6" s="501" t="s">
        <v>400</v>
      </c>
      <c r="B6" s="53"/>
      <c r="C6" s="206">
        <v>0.30729299999999998</v>
      </c>
      <c r="D6" s="206">
        <v>2.8760999999999998E-2</v>
      </c>
      <c r="E6" s="206"/>
      <c r="F6" s="206"/>
      <c r="G6" s="207"/>
      <c r="H6" s="206"/>
      <c r="I6" s="206"/>
      <c r="J6" s="206"/>
      <c r="K6" s="206"/>
      <c r="L6" s="207"/>
      <c r="M6" s="403"/>
      <c r="N6" s="206"/>
      <c r="O6" s="206"/>
      <c r="P6" s="206"/>
      <c r="Q6" s="207">
        <v>24.718426000000001</v>
      </c>
      <c r="R6" s="206"/>
      <c r="S6" s="206"/>
      <c r="T6" s="206"/>
      <c r="U6" s="206"/>
      <c r="W6" s="501" t="s">
        <v>400</v>
      </c>
      <c r="X6" s="53"/>
      <c r="Y6" s="206">
        <v>18.739999999999998</v>
      </c>
      <c r="Z6" s="206">
        <v>19.809999999999999</v>
      </c>
      <c r="AA6" s="206">
        <v>19.62</v>
      </c>
      <c r="AB6" s="206">
        <v>19.68</v>
      </c>
      <c r="AC6" s="207"/>
      <c r="AD6" s="206">
        <v>21.64</v>
      </c>
      <c r="AE6" s="206">
        <v>23.44</v>
      </c>
      <c r="AF6" s="206">
        <v>24.03</v>
      </c>
      <c r="AG6" s="206">
        <v>24.464562000000001</v>
      </c>
      <c r="AH6" s="207"/>
      <c r="AI6" s="206">
        <v>24.165925000000001</v>
      </c>
      <c r="AJ6" s="206">
        <v>24.761887000000002</v>
      </c>
      <c r="AK6" s="206">
        <v>24.718426000000001</v>
      </c>
      <c r="AL6" s="206">
        <v>24.712779999999999</v>
      </c>
      <c r="AM6" s="207"/>
      <c r="AN6" s="206">
        <v>23.776454999999999</v>
      </c>
      <c r="AO6" s="206"/>
      <c r="AP6" s="206"/>
      <c r="AQ6" s="206"/>
    </row>
    <row r="7" spans="1:43">
      <c r="A7" s="503" t="s">
        <v>401</v>
      </c>
      <c r="B7" s="53"/>
      <c r="C7" s="206">
        <v>1.0173829999999999</v>
      </c>
      <c r="D7" s="206">
        <v>3.6347900000000002</v>
      </c>
      <c r="E7" s="206">
        <v>3.5552839999999999</v>
      </c>
      <c r="F7" s="206">
        <v>3.4752339999999999</v>
      </c>
      <c r="G7" s="207"/>
      <c r="H7" s="206">
        <v>3.4000490000000001</v>
      </c>
      <c r="I7" s="206">
        <v>3.315048</v>
      </c>
      <c r="J7" s="206">
        <v>3.2287569999999999</v>
      </c>
      <c r="K7" s="206">
        <v>3.143462</v>
      </c>
      <c r="L7" s="207"/>
      <c r="M7" s="403">
        <v>3.0532560000000002</v>
      </c>
      <c r="N7" s="206">
        <v>2.967047</v>
      </c>
      <c r="O7" s="206">
        <v>3.8042419999999999</v>
      </c>
      <c r="P7" s="206">
        <v>1.340735</v>
      </c>
      <c r="Q7" s="207">
        <v>144.25687199999999</v>
      </c>
      <c r="R7" s="206">
        <v>1.270497</v>
      </c>
      <c r="S7" s="206"/>
      <c r="T7" s="206"/>
      <c r="U7" s="206"/>
      <c r="W7" s="503" t="s">
        <v>401</v>
      </c>
      <c r="X7" s="53"/>
      <c r="Y7" s="206">
        <v>133.33000000000001</v>
      </c>
      <c r="Z7" s="206">
        <v>134.15</v>
      </c>
      <c r="AA7" s="206">
        <v>136.36000000000001</v>
      </c>
      <c r="AB7" s="206">
        <v>142.63</v>
      </c>
      <c r="AC7" s="207"/>
      <c r="AD7" s="206">
        <v>143.37</v>
      </c>
      <c r="AE7" s="206">
        <v>146.02000000000001</v>
      </c>
      <c r="AF7" s="206">
        <v>146.97999999999999</v>
      </c>
      <c r="AG7" s="206">
        <v>149.204883</v>
      </c>
      <c r="AH7" s="207"/>
      <c r="AI7" s="206">
        <v>146.253152</v>
      </c>
      <c r="AJ7" s="206">
        <v>147.881778</v>
      </c>
      <c r="AK7" s="206">
        <v>144.25687199999999</v>
      </c>
      <c r="AL7" s="206">
        <v>142.87375800000001</v>
      </c>
      <c r="AM7" s="207"/>
      <c r="AN7" s="206">
        <v>141.868279</v>
      </c>
      <c r="AO7" s="206"/>
      <c r="AP7" s="206"/>
      <c r="AQ7" s="206"/>
    </row>
    <row r="8" spans="1:43">
      <c r="A8" s="503" t="s">
        <v>402</v>
      </c>
      <c r="B8" s="53"/>
      <c r="C8" s="206">
        <v>7.5126999999999997</v>
      </c>
      <c r="D8" s="206">
        <v>6.6269119999999999</v>
      </c>
      <c r="E8" s="206">
        <v>6.3704850000000004</v>
      </c>
      <c r="F8" s="206">
        <v>5.6105070000000001</v>
      </c>
      <c r="G8" s="207"/>
      <c r="H8" s="206">
        <v>5.8602670000000003</v>
      </c>
      <c r="I8" s="206">
        <v>5.6354930000000003</v>
      </c>
      <c r="J8" s="206">
        <v>5.3625100000000003</v>
      </c>
      <c r="K8" s="206">
        <v>5.1427699999999996</v>
      </c>
      <c r="L8" s="207"/>
      <c r="M8" s="403">
        <v>1.853059</v>
      </c>
      <c r="N8" s="206">
        <v>1.578273</v>
      </c>
      <c r="O8" s="206">
        <v>1.6459299999999999</v>
      </c>
      <c r="P8" s="206">
        <v>1.66709</v>
      </c>
      <c r="Q8" s="207">
        <v>192.74512300000001</v>
      </c>
      <c r="R8" s="206">
        <v>1.424115</v>
      </c>
      <c r="S8" s="206"/>
      <c r="T8" s="206"/>
      <c r="U8" s="206"/>
      <c r="W8" s="503" t="s">
        <v>402</v>
      </c>
      <c r="X8" s="53"/>
      <c r="Y8" s="206">
        <v>206.58</v>
      </c>
      <c r="Z8" s="206">
        <v>217.99</v>
      </c>
      <c r="AA8" s="206">
        <v>219.93</v>
      </c>
      <c r="AB8" s="206">
        <v>223.47</v>
      </c>
      <c r="AC8" s="207"/>
      <c r="AD8" s="206">
        <v>225.18</v>
      </c>
      <c r="AE8" s="206">
        <v>224.34</v>
      </c>
      <c r="AF8" s="206">
        <v>219.43</v>
      </c>
      <c r="AG8" s="206">
        <v>222.123909</v>
      </c>
      <c r="AH8" s="207"/>
      <c r="AI8" s="206">
        <v>198.64544100000001</v>
      </c>
      <c r="AJ8" s="206">
        <v>203.65234899999999</v>
      </c>
      <c r="AK8" s="206">
        <v>192.74512300000001</v>
      </c>
      <c r="AL8" s="206">
        <v>196.27452600000001</v>
      </c>
      <c r="AM8" s="207"/>
      <c r="AN8" s="206">
        <v>195.970754</v>
      </c>
      <c r="AO8" s="206"/>
      <c r="AP8" s="206"/>
      <c r="AQ8" s="206"/>
    </row>
    <row r="9" spans="1:43">
      <c r="A9" s="503" t="s">
        <v>403</v>
      </c>
      <c r="B9" s="53"/>
      <c r="C9" s="206">
        <v>0.29436400000000001</v>
      </c>
      <c r="D9" s="206">
        <v>7.8011999999999998E-2</v>
      </c>
      <c r="E9" s="206">
        <v>7.3651999999999995E-2</v>
      </c>
      <c r="F9" s="206">
        <v>7.0146E-2</v>
      </c>
      <c r="G9" s="207"/>
      <c r="H9" s="206">
        <v>6.5242999999999995E-2</v>
      </c>
      <c r="I9" s="206">
        <v>6.1473E-2</v>
      </c>
      <c r="J9" s="206">
        <v>1.2265E-2</v>
      </c>
      <c r="K9" s="206">
        <v>1.0602E-2</v>
      </c>
      <c r="L9" s="207"/>
      <c r="M9" s="403">
        <v>9.7509999999999993E-3</v>
      </c>
      <c r="N9" s="206">
        <v>8.0879999999999997E-3</v>
      </c>
      <c r="O9" s="206">
        <v>6.7349999999999997E-3</v>
      </c>
      <c r="P9" s="206">
        <v>0.25567200000000001</v>
      </c>
      <c r="Q9" s="207">
        <v>302.244326</v>
      </c>
      <c r="R9" s="206">
        <v>0.21370900000000001</v>
      </c>
      <c r="S9" s="206"/>
      <c r="T9" s="206"/>
      <c r="U9" s="206"/>
      <c r="W9" s="503" t="s">
        <v>403</v>
      </c>
      <c r="X9" s="53"/>
      <c r="Y9" s="206">
        <v>262.72000000000003</v>
      </c>
      <c r="Z9" s="206">
        <v>264.91000000000003</v>
      </c>
      <c r="AA9" s="206">
        <v>266.66000000000003</v>
      </c>
      <c r="AB9" s="206">
        <v>265.19</v>
      </c>
      <c r="AC9" s="207"/>
      <c r="AD9" s="206">
        <v>261.45999999999998</v>
      </c>
      <c r="AE9" s="206">
        <v>261.32</v>
      </c>
      <c r="AF9" s="206">
        <v>256.38</v>
      </c>
      <c r="AG9" s="206">
        <v>250.87622099999999</v>
      </c>
      <c r="AH9" s="207"/>
      <c r="AI9" s="206">
        <v>299.70608399999998</v>
      </c>
      <c r="AJ9" s="206">
        <v>309.89018499999997</v>
      </c>
      <c r="AK9" s="206">
        <v>302.244326</v>
      </c>
      <c r="AL9" s="206">
        <v>303.71307300000001</v>
      </c>
      <c r="AM9" s="207"/>
      <c r="AN9" s="206">
        <v>314.95202699999999</v>
      </c>
      <c r="AO9" s="206"/>
      <c r="AP9" s="206"/>
      <c r="AQ9" s="206"/>
    </row>
    <row r="10" spans="1:43">
      <c r="A10" s="96" t="s">
        <v>404</v>
      </c>
      <c r="B10" s="53"/>
      <c r="C10" s="206">
        <v>1.89699</v>
      </c>
      <c r="D10" s="206">
        <v>1.0149630000000001</v>
      </c>
      <c r="E10" s="206">
        <v>0.99196200000000001</v>
      </c>
      <c r="F10" s="206">
        <v>1.2012769999999999</v>
      </c>
      <c r="G10" s="207"/>
      <c r="H10" s="206">
        <v>1.1607639999999999</v>
      </c>
      <c r="I10" s="206">
        <v>1.1344190000000001</v>
      </c>
      <c r="J10" s="206">
        <v>1.1504970000000001</v>
      </c>
      <c r="K10" s="206">
        <v>0.62776100000000001</v>
      </c>
      <c r="L10" s="207"/>
      <c r="M10" s="403">
        <v>0.60685199999999995</v>
      </c>
      <c r="N10" s="206">
        <v>0.59144600000000003</v>
      </c>
      <c r="O10" s="206">
        <v>0.57608999999999999</v>
      </c>
      <c r="P10" s="206">
        <v>0.55926200000000004</v>
      </c>
      <c r="Q10" s="207">
        <v>21.651761</v>
      </c>
      <c r="R10" s="206">
        <v>0.54349999999999998</v>
      </c>
      <c r="S10" s="206"/>
      <c r="T10" s="206"/>
      <c r="U10" s="206"/>
      <c r="W10" s="96" t="s">
        <v>404</v>
      </c>
      <c r="X10" s="53"/>
      <c r="Y10" s="206">
        <v>18.82</v>
      </c>
      <c r="Z10" s="206">
        <v>18.920000000000002</v>
      </c>
      <c r="AA10" s="206">
        <v>19.23</v>
      </c>
      <c r="AB10" s="206">
        <v>20.100000000000001</v>
      </c>
      <c r="AC10" s="207"/>
      <c r="AD10" s="206">
        <v>20.22</v>
      </c>
      <c r="AE10" s="206">
        <v>20.36</v>
      </c>
      <c r="AF10" s="206">
        <v>18.75</v>
      </c>
      <c r="AG10" s="206">
        <v>18.968883999999999</v>
      </c>
      <c r="AH10" s="207"/>
      <c r="AI10" s="206">
        <v>19.526225</v>
      </c>
      <c r="AJ10" s="206">
        <v>20.787870999999999</v>
      </c>
      <c r="AK10" s="206">
        <v>21.7</v>
      </c>
      <c r="AL10" s="206">
        <v>22.577563000000001</v>
      </c>
      <c r="AM10" s="207"/>
      <c r="AN10" s="206">
        <v>22.768156999999999</v>
      </c>
      <c r="AO10" s="206"/>
      <c r="AP10" s="206"/>
      <c r="AQ10" s="206"/>
    </row>
    <row r="11" spans="1:43">
      <c r="A11" s="96" t="s">
        <v>405</v>
      </c>
      <c r="B11" s="53"/>
      <c r="C11" s="206">
        <v>0.43126100000000001</v>
      </c>
      <c r="D11" s="206">
        <v>5.9179000000000002E-2</v>
      </c>
      <c r="E11" s="206">
        <v>5.1878000000000001E-2</v>
      </c>
      <c r="F11" s="206">
        <v>4.4415000000000003E-2</v>
      </c>
      <c r="G11" s="207"/>
      <c r="H11" s="206">
        <v>3.6842E-2</v>
      </c>
      <c r="I11" s="206">
        <v>2.9128000000000001E-2</v>
      </c>
      <c r="J11" s="206">
        <v>1.6750000000000001E-3</v>
      </c>
      <c r="K11" s="206"/>
      <c r="L11" s="207"/>
      <c r="M11" s="403"/>
      <c r="N11" s="206"/>
      <c r="O11" s="206"/>
      <c r="P11" s="206"/>
      <c r="Q11" s="207">
        <v>2.2415289999999999</v>
      </c>
      <c r="R11" s="206"/>
      <c r="S11" s="206"/>
      <c r="T11" s="206"/>
      <c r="U11" s="206"/>
      <c r="W11" s="96" t="s">
        <v>405</v>
      </c>
      <c r="X11" s="53"/>
      <c r="Y11" s="206">
        <v>18.36</v>
      </c>
      <c r="Z11" s="206">
        <v>19.59</v>
      </c>
      <c r="AA11" s="206">
        <v>21.18</v>
      </c>
      <c r="AB11" s="206">
        <v>22.26</v>
      </c>
      <c r="AC11" s="207"/>
      <c r="AD11" s="206">
        <v>21.96</v>
      </c>
      <c r="AE11" s="206">
        <v>23.54</v>
      </c>
      <c r="AF11" s="206">
        <v>22.04</v>
      </c>
      <c r="AG11" s="206">
        <v>23.510739999999998</v>
      </c>
      <c r="AH11" s="207"/>
      <c r="AI11" s="206">
        <v>25.296674995704961</v>
      </c>
      <c r="AJ11" s="206">
        <v>26.873997962575231</v>
      </c>
      <c r="AK11" s="206">
        <v>27.4</v>
      </c>
      <c r="AL11" s="206">
        <v>28.053016</v>
      </c>
      <c r="AM11" s="207"/>
      <c r="AN11" s="206">
        <v>28.833748</v>
      </c>
      <c r="AO11" s="206"/>
      <c r="AP11" s="206"/>
      <c r="AQ11" s="206"/>
    </row>
    <row r="12" spans="1:43">
      <c r="A12" s="96" t="s">
        <v>406</v>
      </c>
      <c r="B12" s="53"/>
      <c r="C12" s="206">
        <v>1.0673360000000001</v>
      </c>
      <c r="D12" s="206">
        <v>0.99260300000000001</v>
      </c>
      <c r="E12" s="206">
        <v>0.918207</v>
      </c>
      <c r="F12" s="206">
        <v>0.84278299999999995</v>
      </c>
      <c r="G12" s="207"/>
      <c r="H12" s="206">
        <v>0.76646400000000003</v>
      </c>
      <c r="I12" s="206">
        <v>0.68889999999999996</v>
      </c>
      <c r="J12" s="206">
        <v>0.90369100000000002</v>
      </c>
      <c r="K12" s="206">
        <v>0.81979299999999999</v>
      </c>
      <c r="L12" s="207"/>
      <c r="M12" s="403"/>
      <c r="N12" s="206"/>
      <c r="O12" s="206">
        <v>1.8819000571966171E-2</v>
      </c>
      <c r="P12" s="206">
        <v>1.4919999999999999E-2</v>
      </c>
      <c r="Q12" s="207">
        <v>25.175255</v>
      </c>
      <c r="R12" s="206">
        <v>1.2999E-2</v>
      </c>
      <c r="S12" s="206"/>
      <c r="T12" s="206"/>
      <c r="U12" s="206"/>
      <c r="W12" s="96" t="s">
        <v>406</v>
      </c>
      <c r="X12" s="53"/>
      <c r="Y12" s="206">
        <v>4.45</v>
      </c>
      <c r="Z12" s="206">
        <v>4.8899999999999997</v>
      </c>
      <c r="AA12" s="206">
        <v>4.8</v>
      </c>
      <c r="AB12" s="206">
        <v>5.1100000000000003</v>
      </c>
      <c r="AC12" s="207"/>
      <c r="AD12" s="206">
        <v>5.62</v>
      </c>
      <c r="AE12" s="206">
        <v>5.46</v>
      </c>
      <c r="AF12" s="206">
        <v>6.93</v>
      </c>
      <c r="AG12" s="206">
        <v>4.9357009999999999</v>
      </c>
      <c r="AH12" s="207"/>
      <c r="AI12" s="206">
        <v>0.98660899477545172</v>
      </c>
      <c r="AJ12" s="206">
        <v>1.1634529942530207</v>
      </c>
      <c r="AK12" s="206">
        <v>1.1000000000000001</v>
      </c>
      <c r="AL12" s="206">
        <v>1.447036</v>
      </c>
      <c r="AM12" s="207"/>
      <c r="AN12" s="206">
        <v>1.409238</v>
      </c>
      <c r="AO12" s="206"/>
      <c r="AP12" s="206"/>
      <c r="AQ12" s="206"/>
    </row>
    <row r="13" spans="1:43">
      <c r="A13" s="96" t="s">
        <v>407</v>
      </c>
      <c r="B13" s="53"/>
      <c r="C13" s="403">
        <v>5.2495529999999997</v>
      </c>
      <c r="D13" s="403">
        <v>4.9901980000000004</v>
      </c>
      <c r="E13" s="403">
        <v>4.888522</v>
      </c>
      <c r="F13" s="403">
        <v>5.560638</v>
      </c>
      <c r="G13" s="403"/>
      <c r="H13" s="403">
        <v>7.1286440000000004</v>
      </c>
      <c r="I13" s="403">
        <v>6.9985879999999998</v>
      </c>
      <c r="J13" s="403">
        <v>6.5209789999999996</v>
      </c>
      <c r="K13" s="403">
        <v>6.0873150000000003</v>
      </c>
      <c r="L13" s="125"/>
      <c r="M13" s="403">
        <v>6.411740031093359</v>
      </c>
      <c r="N13" s="403">
        <v>5.5199309997260571</v>
      </c>
      <c r="O13" s="206">
        <v>5.32</v>
      </c>
      <c r="P13" s="206">
        <v>3.6115200000000001</v>
      </c>
      <c r="Q13" s="207">
        <v>1.1069610000000001</v>
      </c>
      <c r="R13" s="206">
        <v>4.896515</v>
      </c>
      <c r="S13" s="206"/>
      <c r="T13" s="206"/>
      <c r="U13" s="206"/>
      <c r="W13" s="96" t="s">
        <v>407</v>
      </c>
      <c r="X13" s="53"/>
      <c r="Y13" s="403">
        <v>7.76</v>
      </c>
      <c r="Z13" s="403">
        <v>8.16</v>
      </c>
      <c r="AA13" s="403">
        <v>7.84</v>
      </c>
      <c r="AB13" s="403">
        <v>7.96</v>
      </c>
      <c r="AC13" s="403"/>
      <c r="AD13" s="403">
        <v>8.82</v>
      </c>
      <c r="AE13" s="403">
        <v>9.0399999999999991</v>
      </c>
      <c r="AF13" s="206">
        <v>8.82</v>
      </c>
      <c r="AG13" s="206">
        <v>9.0181649999999998</v>
      </c>
      <c r="AH13" s="125"/>
      <c r="AI13" s="206">
        <v>12.203466959446814</v>
      </c>
      <c r="AJ13" s="206">
        <v>12.436640013160286</v>
      </c>
      <c r="AK13" s="206">
        <v>13</v>
      </c>
      <c r="AL13" s="206">
        <v>12.450627000000001</v>
      </c>
      <c r="AM13" s="207"/>
      <c r="AN13" s="206">
        <v>12.91292</v>
      </c>
      <c r="AO13" s="206"/>
      <c r="AP13" s="206"/>
      <c r="AQ13" s="206"/>
    </row>
    <row r="14" spans="1:43">
      <c r="A14" s="504" t="s">
        <v>408</v>
      </c>
      <c r="B14" s="53"/>
      <c r="C14" s="206">
        <v>1.3127219999999999</v>
      </c>
      <c r="D14" s="206">
        <v>1.1841429999999999</v>
      </c>
      <c r="E14" s="206">
        <v>1.149071</v>
      </c>
      <c r="F14" s="206">
        <v>0.19236200000000001</v>
      </c>
      <c r="G14" s="207"/>
      <c r="H14" s="206">
        <v>0.18306</v>
      </c>
      <c r="I14" s="206">
        <v>0.17344100000000001</v>
      </c>
      <c r="J14" s="206">
        <v>0.15607399999999999</v>
      </c>
      <c r="K14" s="206">
        <v>0.149116</v>
      </c>
      <c r="L14" s="207"/>
      <c r="M14" s="403">
        <v>0.42899900814518332</v>
      </c>
      <c r="N14" s="206">
        <v>0.41800200939178467</v>
      </c>
      <c r="O14" s="206">
        <v>0.40666200546547771</v>
      </c>
      <c r="P14" s="206">
        <v>0.39520899999999998</v>
      </c>
      <c r="Q14" s="207">
        <v>74.901465000000002</v>
      </c>
      <c r="R14" s="206">
        <v>0.38366499999999998</v>
      </c>
      <c r="S14" s="206"/>
      <c r="T14" s="206"/>
      <c r="U14" s="206"/>
      <c r="W14" s="504" t="s">
        <v>408</v>
      </c>
      <c r="X14" s="53"/>
      <c r="Y14" s="206">
        <v>157.94</v>
      </c>
      <c r="Z14" s="206">
        <v>184.43</v>
      </c>
      <c r="AA14" s="206">
        <v>186.3</v>
      </c>
      <c r="AB14" s="206">
        <v>181.74</v>
      </c>
      <c r="AC14" s="207"/>
      <c r="AD14" s="206">
        <v>178.58</v>
      </c>
      <c r="AE14" s="206">
        <v>201.75</v>
      </c>
      <c r="AF14" s="206">
        <v>198.93</v>
      </c>
      <c r="AG14" s="206">
        <v>189.656567</v>
      </c>
      <c r="AH14" s="207"/>
      <c r="AI14" s="206">
        <v>143.20028695723522</v>
      </c>
      <c r="AJ14" s="206">
        <v>173.95466738930884</v>
      </c>
      <c r="AK14" s="206">
        <v>177.9</v>
      </c>
      <c r="AL14" s="206">
        <v>160.46081699999999</v>
      </c>
      <c r="AM14" s="207"/>
      <c r="AN14" s="206">
        <v>168.38187600000001</v>
      </c>
      <c r="AO14" s="206"/>
      <c r="AP14" s="206"/>
      <c r="AQ14" s="206"/>
    </row>
    <row r="15" spans="1:43">
      <c r="A15" s="96" t="s">
        <v>409</v>
      </c>
      <c r="B15" s="53"/>
      <c r="C15" s="206">
        <v>1.8675679999999999</v>
      </c>
      <c r="D15" s="206">
        <v>1.160525</v>
      </c>
      <c r="E15" s="206">
        <v>1.093127</v>
      </c>
      <c r="F15" s="206">
        <v>0.71111800000000003</v>
      </c>
      <c r="G15" s="207"/>
      <c r="H15" s="206">
        <v>0.65934999999999999</v>
      </c>
      <c r="I15" s="206">
        <v>0.611757</v>
      </c>
      <c r="J15" s="206">
        <v>0.37423499999999998</v>
      </c>
      <c r="K15" s="206">
        <v>0.33127299999999998</v>
      </c>
      <c r="L15" s="207"/>
      <c r="M15" s="403">
        <v>0.23039200000000001</v>
      </c>
      <c r="N15" s="206">
        <v>0.19749900000000001</v>
      </c>
      <c r="O15" s="206">
        <v>0.172483</v>
      </c>
      <c r="P15" s="206">
        <v>9.9456000000000003E-2</v>
      </c>
      <c r="Q15" s="207">
        <v>135.87400199999999</v>
      </c>
      <c r="R15" s="206">
        <v>9.7186999999999996E-2</v>
      </c>
      <c r="S15" s="206"/>
      <c r="T15" s="206"/>
      <c r="U15" s="206"/>
      <c r="W15" s="96" t="s">
        <v>409</v>
      </c>
      <c r="X15" s="53"/>
      <c r="Y15" s="206">
        <v>30.29</v>
      </c>
      <c r="Z15" s="206">
        <v>31.32</v>
      </c>
      <c r="AA15" s="206">
        <v>32.24</v>
      </c>
      <c r="AB15" s="206">
        <v>32.5</v>
      </c>
      <c r="AC15" s="207"/>
      <c r="AD15" s="206">
        <v>33.380000000000003</v>
      </c>
      <c r="AE15" s="206">
        <v>34.25</v>
      </c>
      <c r="AF15" s="206">
        <v>30.97</v>
      </c>
      <c r="AG15" s="206">
        <v>34.153993</v>
      </c>
      <c r="AH15" s="207"/>
      <c r="AI15" s="206">
        <v>14.437151999999999</v>
      </c>
      <c r="AJ15" s="206">
        <v>14.520133</v>
      </c>
      <c r="AK15" s="206">
        <v>14.883459999999999</v>
      </c>
      <c r="AL15" s="206">
        <v>15.472757</v>
      </c>
      <c r="AM15" s="207"/>
      <c r="AN15" s="206">
        <v>16.149609999999999</v>
      </c>
      <c r="AO15" s="206"/>
      <c r="AP15" s="206"/>
      <c r="AQ15" s="206"/>
    </row>
    <row r="16" spans="1:43">
      <c r="A16" s="96" t="s">
        <v>410</v>
      </c>
      <c r="B16" s="53"/>
      <c r="C16" s="206"/>
      <c r="D16" s="206"/>
      <c r="E16" s="206"/>
      <c r="F16" s="206"/>
      <c r="G16" s="207"/>
      <c r="H16" s="206"/>
      <c r="I16" s="206"/>
      <c r="J16" s="206"/>
      <c r="K16" s="206"/>
      <c r="L16" s="206"/>
      <c r="M16" s="206">
        <v>3.2666300000000001</v>
      </c>
      <c r="N16" s="206">
        <v>3.1535440000000001</v>
      </c>
      <c r="O16" s="206">
        <v>2.9437060000000002</v>
      </c>
      <c r="P16" s="206">
        <v>2.0932909999999998</v>
      </c>
      <c r="Q16" s="207"/>
      <c r="R16" s="206">
        <v>2.008966</v>
      </c>
      <c r="S16" s="206"/>
      <c r="T16" s="206"/>
      <c r="U16" s="206"/>
      <c r="W16" s="96" t="s">
        <v>410</v>
      </c>
      <c r="X16" s="53"/>
      <c r="Y16" s="206"/>
      <c r="Z16" s="206"/>
      <c r="AA16" s="206"/>
      <c r="AB16" s="206"/>
      <c r="AC16" s="207"/>
      <c r="AD16" s="206"/>
      <c r="AE16" s="206"/>
      <c r="AF16" s="206"/>
      <c r="AG16" s="206"/>
      <c r="AH16" s="207"/>
      <c r="AI16" s="206">
        <v>42.472425999999999</v>
      </c>
      <c r="AJ16" s="206">
        <v>39.384889999999999</v>
      </c>
      <c r="AK16" s="206">
        <v>38.422094000000001</v>
      </c>
      <c r="AL16" s="206">
        <v>38.565702999999999</v>
      </c>
      <c r="AM16" s="207"/>
      <c r="AN16" s="206">
        <v>39.059061</v>
      </c>
      <c r="AO16" s="206"/>
      <c r="AP16" s="206"/>
      <c r="AQ16" s="206"/>
    </row>
    <row r="17" spans="1:43">
      <c r="A17" s="505" t="s">
        <v>394</v>
      </c>
      <c r="B17" s="506"/>
      <c r="C17" s="507">
        <v>22.102159</v>
      </c>
      <c r="D17" s="507">
        <v>20.543527999999998</v>
      </c>
      <c r="E17" s="507">
        <v>19.817796999999999</v>
      </c>
      <c r="F17" s="507">
        <v>18.385542000000001</v>
      </c>
      <c r="G17" s="508"/>
      <c r="H17" s="507">
        <v>19.888465</v>
      </c>
      <c r="I17" s="507">
        <v>19.226006000000002</v>
      </c>
      <c r="J17" s="507">
        <v>18.428138000000001</v>
      </c>
      <c r="K17" s="507">
        <v>16.974582000000002</v>
      </c>
      <c r="L17" s="508"/>
      <c r="M17" s="507">
        <v>16.472519063083233</v>
      </c>
      <c r="N17" s="507">
        <v>16.477001945162748</v>
      </c>
      <c r="O17" s="507">
        <v>16.867744131421205</v>
      </c>
      <c r="P17" s="507">
        <v>11.937756</v>
      </c>
      <c r="Q17" s="508"/>
      <c r="R17" s="507">
        <v>12.678961000000001</v>
      </c>
      <c r="S17" s="507"/>
      <c r="T17" s="507"/>
      <c r="U17" s="507"/>
      <c r="W17" s="505" t="s">
        <v>395</v>
      </c>
      <c r="X17" s="506"/>
      <c r="Y17" s="507">
        <v>995.86</v>
      </c>
      <c r="Z17" s="507">
        <v>1047.1300000000001</v>
      </c>
      <c r="AA17" s="507">
        <v>1061.9000000000001</v>
      </c>
      <c r="AB17" s="507">
        <v>1069.8800000000001</v>
      </c>
      <c r="AC17" s="508"/>
      <c r="AD17" s="507">
        <v>1065.31</v>
      </c>
      <c r="AE17" s="507">
        <v>1097.31</v>
      </c>
      <c r="AF17" s="507">
        <v>1080.98</v>
      </c>
      <c r="AG17" s="507">
        <v>1074.510894</v>
      </c>
      <c r="AH17" s="508"/>
      <c r="AI17" s="507">
        <v>1074.41715202767</v>
      </c>
      <c r="AJ17" s="507">
        <v>1122.4186944248891</v>
      </c>
      <c r="AK17" s="507">
        <v>1103.3</v>
      </c>
      <c r="AL17" s="507">
        <v>1096.470366</v>
      </c>
      <c r="AM17" s="508"/>
      <c r="AN17" s="507">
        <v>1114.143098</v>
      </c>
      <c r="AO17" s="507"/>
      <c r="AP17" s="507"/>
      <c r="AQ17" s="507"/>
    </row>
    <row r="18" spans="1:43">
      <c r="A18" s="96"/>
      <c r="B18" s="96"/>
      <c r="C18" s="96"/>
      <c r="D18" s="96"/>
      <c r="E18" s="96"/>
      <c r="F18" s="96"/>
      <c r="G18" s="96"/>
      <c r="H18" s="96"/>
      <c r="I18" s="96"/>
      <c r="J18" s="96"/>
      <c r="K18" s="96"/>
      <c r="L18" s="96"/>
      <c r="M18" s="96"/>
      <c r="N18" s="96"/>
      <c r="O18" s="96"/>
      <c r="P18" s="96"/>
      <c r="Q18" s="96"/>
      <c r="R18" s="96"/>
      <c r="S18" s="96"/>
      <c r="T18" s="96"/>
      <c r="U18" s="96"/>
      <c r="W18" s="96"/>
      <c r="X18" s="96"/>
      <c r="Y18" s="96"/>
      <c r="Z18" s="96"/>
      <c r="AA18" s="96"/>
      <c r="AB18" s="96"/>
      <c r="AC18" s="96"/>
      <c r="AD18" s="96"/>
      <c r="AE18" s="96"/>
      <c r="AF18" s="96"/>
      <c r="AG18" s="96"/>
      <c r="AH18" s="96"/>
      <c r="AI18" s="96"/>
      <c r="AJ18" s="96"/>
      <c r="AK18" s="96"/>
      <c r="AL18" s="96"/>
      <c r="AM18" s="96"/>
      <c r="AN18" s="96"/>
      <c r="AO18" s="96"/>
      <c r="AP18" s="96"/>
      <c r="AQ18" s="96"/>
    </row>
    <row r="19" spans="1:43">
      <c r="A19" s="96" t="s">
        <v>232</v>
      </c>
      <c r="B19" s="96"/>
      <c r="C19" s="96"/>
      <c r="D19" s="96"/>
      <c r="E19" s="96"/>
      <c r="F19" s="96"/>
      <c r="G19" s="96"/>
      <c r="H19" s="96"/>
      <c r="I19" s="96"/>
      <c r="J19" s="96"/>
      <c r="K19" s="96"/>
      <c r="L19" s="96"/>
      <c r="M19" s="96"/>
      <c r="N19" s="96"/>
      <c r="O19" s="96"/>
      <c r="P19" s="96"/>
      <c r="Q19" s="96"/>
      <c r="R19" s="96"/>
      <c r="S19" s="96"/>
      <c r="T19" s="96"/>
      <c r="U19" s="96"/>
      <c r="W19" s="96" t="s">
        <v>232</v>
      </c>
      <c r="X19" s="96"/>
      <c r="Y19" s="96"/>
      <c r="Z19" s="96"/>
      <c r="AA19" s="96"/>
      <c r="AB19" s="96"/>
      <c r="AC19" s="96"/>
      <c r="AD19" s="96"/>
      <c r="AE19" s="96"/>
      <c r="AF19" s="96"/>
      <c r="AG19" s="96"/>
      <c r="AH19" s="96"/>
      <c r="AI19" s="96"/>
      <c r="AJ19" s="96"/>
      <c r="AK19" s="96"/>
      <c r="AL19" s="96"/>
      <c r="AM19" s="96"/>
      <c r="AN19" s="96"/>
      <c r="AO19" s="96"/>
      <c r="AP19" s="96"/>
      <c r="AQ19" s="96"/>
    </row>
  </sheetData>
  <mergeCells count="10">
    <mergeCell ref="R2:U2"/>
    <mergeCell ref="A1:R1"/>
    <mergeCell ref="W1:AN1"/>
    <mergeCell ref="C2:F2"/>
    <mergeCell ref="H2:K2"/>
    <mergeCell ref="M2:P2"/>
    <mergeCell ref="Y2:AB2"/>
    <mergeCell ref="AD2:AG2"/>
    <mergeCell ref="AI2:AL2"/>
    <mergeCell ref="AN2:AP2"/>
  </mergeCells>
  <phoneticPr fontId="27"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3289-BB62-47E1-B200-56694A3BB2A3}">
  <sheetPr codeName="List19"/>
  <dimension ref="A1:AS20"/>
  <sheetViews>
    <sheetView showGridLines="0" workbookViewId="0">
      <selection activeCell="B17" sqref="B17"/>
      <extLst>
        <ext xmlns:xlsdti="http://schemas.microsoft.com/office/spreadsheetml/2023/showDataTypeIcons" uri="{77bfe23e-c014-4d31-8a63-9c772dbf06b6}">
          <xlsdti:showDataTypeIcons visible="0"/>
        </ext>
      </extLst>
    </sheetView>
  </sheetViews>
  <sheetFormatPr defaultColWidth="0" defaultRowHeight="15" customHeight="1" zeroHeight="1"/>
  <cols>
    <col min="1" max="1" width="8.85546875" style="497" customWidth="1"/>
    <col min="2" max="2" width="18.140625" style="497" customWidth="1"/>
    <col min="3" max="3" width="4.140625" style="497" bestFit="1" customWidth="1"/>
    <col min="4" max="6" width="5.42578125" style="497" bestFit="1" customWidth="1"/>
    <col min="7" max="7" width="1" style="497" customWidth="1"/>
    <col min="8" max="11" width="5.42578125" style="497" bestFit="1" customWidth="1"/>
    <col min="12" max="12" width="0.85546875" style="497" customWidth="1"/>
    <col min="13" max="14" width="5.42578125" style="497" bestFit="1" customWidth="1"/>
    <col min="15" max="15" width="5.42578125" style="497" customWidth="1"/>
    <col min="16" max="16" width="5.42578125" style="497" bestFit="1" customWidth="1"/>
    <col min="17" max="17" width="1.140625" style="497" customWidth="1"/>
    <col min="18" max="18" width="5.42578125" style="497" bestFit="1" customWidth="1"/>
    <col min="19" max="21" width="5.42578125" style="497" hidden="1" customWidth="1"/>
    <col min="22" max="22" width="3.42578125" style="497" customWidth="1"/>
    <col min="23" max="23" width="8.85546875" style="497" customWidth="1"/>
    <col min="24" max="24" width="16.140625" style="497" customWidth="1"/>
    <col min="25" max="28" width="5.42578125" style="497" customWidth="1"/>
    <col min="29" max="29" width="0.85546875" style="497" customWidth="1"/>
    <col min="30" max="33" width="5.42578125" style="497" customWidth="1"/>
    <col min="34" max="34" width="1.140625" style="497" customWidth="1"/>
    <col min="35" max="38" width="5.42578125" style="497" customWidth="1"/>
    <col min="39" max="39" width="0.85546875" style="497" customWidth="1"/>
    <col min="40" max="40" width="5.42578125" style="497" customWidth="1"/>
    <col min="41" max="43" width="4.140625" style="497" hidden="1" customWidth="1"/>
    <col min="44" max="45" width="0" style="497" hidden="1" customWidth="1"/>
    <col min="46" max="16384" width="8.85546875" style="497" hidden="1"/>
  </cols>
  <sheetData>
    <row r="1" spans="1:43" ht="14.45" customHeight="1">
      <c r="A1" s="581" t="s">
        <v>293</v>
      </c>
      <c r="B1" s="581"/>
      <c r="C1" s="581"/>
      <c r="D1" s="581"/>
      <c r="E1" s="581"/>
      <c r="F1" s="581"/>
      <c r="G1" s="581"/>
      <c r="H1" s="581"/>
      <c r="I1" s="581"/>
      <c r="J1" s="581"/>
      <c r="K1" s="581"/>
      <c r="L1" s="581"/>
      <c r="M1" s="581"/>
      <c r="N1" s="581"/>
      <c r="O1" s="581"/>
      <c r="P1" s="581"/>
      <c r="Q1" s="581"/>
      <c r="R1" s="581"/>
      <c r="S1" s="581"/>
      <c r="T1" s="581"/>
      <c r="U1" s="581"/>
      <c r="W1" s="581" t="s">
        <v>295</v>
      </c>
      <c r="X1" s="581"/>
      <c r="Y1" s="581"/>
      <c r="Z1" s="581"/>
      <c r="AA1" s="581"/>
      <c r="AB1" s="581"/>
      <c r="AC1" s="581"/>
      <c r="AD1" s="581"/>
      <c r="AE1" s="581"/>
      <c r="AF1" s="581"/>
      <c r="AG1" s="581"/>
      <c r="AH1" s="581"/>
      <c r="AI1" s="581"/>
      <c r="AJ1" s="581"/>
      <c r="AK1" s="581"/>
      <c r="AL1" s="581"/>
      <c r="AM1" s="581"/>
      <c r="AN1" s="581"/>
      <c r="AO1" s="581"/>
      <c r="AP1" s="581"/>
      <c r="AQ1" s="581"/>
    </row>
    <row r="2" spans="1:43">
      <c r="A2" s="488"/>
      <c r="B2" s="488"/>
      <c r="C2" s="580">
        <v>2023</v>
      </c>
      <c r="D2" s="580"/>
      <c r="E2" s="580"/>
      <c r="F2" s="580"/>
      <c r="G2" s="48"/>
      <c r="H2" s="580">
        <v>2024</v>
      </c>
      <c r="I2" s="580"/>
      <c r="J2" s="580"/>
      <c r="K2" s="580"/>
      <c r="L2" s="48"/>
      <c r="M2" s="580">
        <v>2025</v>
      </c>
      <c r="N2" s="580"/>
      <c r="O2" s="580"/>
      <c r="P2" s="580"/>
      <c r="Q2" s="48"/>
      <c r="R2" s="580">
        <v>2026</v>
      </c>
      <c r="S2" s="580"/>
      <c r="T2" s="580"/>
      <c r="U2" s="580"/>
      <c r="W2" s="488"/>
      <c r="X2" s="488"/>
      <c r="Y2" s="580">
        <v>2023</v>
      </c>
      <c r="Z2" s="580"/>
      <c r="AA2" s="580"/>
      <c r="AB2" s="580"/>
      <c r="AC2" s="48"/>
      <c r="AD2" s="580">
        <v>2024</v>
      </c>
      <c r="AE2" s="580"/>
      <c r="AF2" s="580"/>
      <c r="AG2" s="580"/>
      <c r="AH2" s="48"/>
      <c r="AI2" s="580">
        <v>2025</v>
      </c>
      <c r="AJ2" s="580"/>
      <c r="AK2" s="580"/>
      <c r="AL2" s="580"/>
      <c r="AM2" s="48"/>
      <c r="AN2" s="580">
        <v>2026</v>
      </c>
      <c r="AO2" s="580"/>
      <c r="AP2" s="580"/>
      <c r="AQ2" s="580"/>
    </row>
    <row r="3" spans="1:43">
      <c r="A3" s="498"/>
      <c r="B3" s="499"/>
      <c r="C3" s="500" t="s">
        <v>277</v>
      </c>
      <c r="D3" s="500" t="s">
        <v>278</v>
      </c>
      <c r="E3" s="500" t="s">
        <v>279</v>
      </c>
      <c r="F3" s="500" t="s">
        <v>280</v>
      </c>
      <c r="G3" s="71"/>
      <c r="H3" s="500" t="s">
        <v>277</v>
      </c>
      <c r="I3" s="500" t="s">
        <v>278</v>
      </c>
      <c r="J3" s="500" t="s">
        <v>279</v>
      </c>
      <c r="K3" s="500" t="s">
        <v>280</v>
      </c>
      <c r="L3" s="69"/>
      <c r="M3" s="500" t="s">
        <v>277</v>
      </c>
      <c r="N3" s="500" t="s">
        <v>278</v>
      </c>
      <c r="O3" s="500" t="s">
        <v>279</v>
      </c>
      <c r="P3" s="500" t="s">
        <v>396</v>
      </c>
      <c r="Q3" s="69"/>
      <c r="R3" s="500" t="s">
        <v>277</v>
      </c>
      <c r="S3" s="500" t="s">
        <v>278</v>
      </c>
      <c r="T3" s="500" t="s">
        <v>279</v>
      </c>
      <c r="U3" s="500" t="s">
        <v>396</v>
      </c>
      <c r="W3" s="498"/>
      <c r="X3" s="499"/>
      <c r="Y3" s="500" t="s">
        <v>277</v>
      </c>
      <c r="Z3" s="500" t="s">
        <v>278</v>
      </c>
      <c r="AA3" s="500" t="s">
        <v>279</v>
      </c>
      <c r="AB3" s="500" t="s">
        <v>280</v>
      </c>
      <c r="AC3" s="71"/>
      <c r="AD3" s="500" t="s">
        <v>277</v>
      </c>
      <c r="AE3" s="500" t="s">
        <v>278</v>
      </c>
      <c r="AF3" s="500" t="s">
        <v>279</v>
      </c>
      <c r="AG3" s="500" t="s">
        <v>280</v>
      </c>
      <c r="AH3" s="69"/>
      <c r="AI3" s="500" t="s">
        <v>277</v>
      </c>
      <c r="AJ3" s="500" t="s">
        <v>278</v>
      </c>
      <c r="AK3" s="500" t="s">
        <v>279</v>
      </c>
      <c r="AL3" s="500" t="s">
        <v>396</v>
      </c>
      <c r="AM3" s="69"/>
      <c r="AN3" s="500" t="s">
        <v>277</v>
      </c>
      <c r="AO3" s="500" t="s">
        <v>278</v>
      </c>
      <c r="AP3" s="500" t="s">
        <v>279</v>
      </c>
      <c r="AQ3" s="500" t="s">
        <v>396</v>
      </c>
    </row>
    <row r="4" spans="1:43">
      <c r="A4" s="501" t="s">
        <v>398</v>
      </c>
      <c r="B4" s="53"/>
      <c r="C4" s="206"/>
      <c r="D4" s="206"/>
      <c r="E4" s="206"/>
      <c r="F4" s="206"/>
      <c r="G4" s="207"/>
      <c r="H4" s="206"/>
      <c r="I4" s="206"/>
      <c r="J4" s="206"/>
      <c r="K4" s="206"/>
      <c r="L4" s="207"/>
      <c r="M4" s="206"/>
      <c r="N4" s="206"/>
      <c r="O4" s="206"/>
      <c r="P4" s="206"/>
      <c r="Q4" s="207"/>
      <c r="R4" s="206"/>
      <c r="S4" s="206"/>
      <c r="T4" s="206"/>
      <c r="U4" s="206"/>
      <c r="W4" s="501" t="s">
        <v>398</v>
      </c>
      <c r="X4" s="53"/>
      <c r="Y4" s="206">
        <v>0</v>
      </c>
      <c r="Z4" s="206">
        <v>0.21</v>
      </c>
      <c r="AA4" s="206">
        <v>0.05</v>
      </c>
      <c r="AB4" s="206">
        <v>0.01</v>
      </c>
      <c r="AC4" s="207"/>
      <c r="AD4" s="206">
        <v>0</v>
      </c>
      <c r="AE4" s="206">
        <v>0.06</v>
      </c>
      <c r="AF4" s="206">
        <v>0.05</v>
      </c>
      <c r="AG4" s="206">
        <v>2.3057238031471195E-4</v>
      </c>
      <c r="AH4" s="207"/>
      <c r="AI4" s="206">
        <v>6.4129101423881701E-2</v>
      </c>
      <c r="AJ4" s="206">
        <v>2.232348764312146E-4</v>
      </c>
      <c r="AK4" s="206">
        <v>2.8220014805630769E-4</v>
      </c>
      <c r="AL4" s="206">
        <v>5.6761423977627421E-5</v>
      </c>
      <c r="AM4" s="207"/>
      <c r="AN4" s="206">
        <v>0</v>
      </c>
      <c r="AO4" s="206"/>
      <c r="AP4" s="206"/>
      <c r="AQ4" s="206"/>
    </row>
    <row r="5" spans="1:43">
      <c r="A5" s="502" t="s">
        <v>399</v>
      </c>
      <c r="B5" s="53"/>
      <c r="C5" s="206">
        <v>33.345647862119201</v>
      </c>
      <c r="D5" s="206">
        <v>19.08947277236043</v>
      </c>
      <c r="E5" s="206">
        <v>20.347873303666301</v>
      </c>
      <c r="F5" s="206">
        <v>21.80686554554827</v>
      </c>
      <c r="G5" s="207"/>
      <c r="H5" s="206">
        <v>23.518673679716841</v>
      </c>
      <c r="I5" s="206">
        <v>25.554945920357799</v>
      </c>
      <c r="J5" s="206">
        <v>20.579130398422201</v>
      </c>
      <c r="K5" s="206">
        <v>22.286525079623843</v>
      </c>
      <c r="L5" s="207"/>
      <c r="M5" s="206">
        <v>24.131472280334727</v>
      </c>
      <c r="N5" s="206">
        <v>26.346585200901501</v>
      </c>
      <c r="O5" s="206">
        <v>29.057423669305162</v>
      </c>
      <c r="P5" s="206">
        <v>32.444393659053254</v>
      </c>
      <c r="Q5" s="207"/>
      <c r="R5" s="206">
        <v>0</v>
      </c>
      <c r="S5" s="206"/>
      <c r="T5" s="206"/>
      <c r="U5" s="206"/>
      <c r="W5" s="502" t="s">
        <v>399</v>
      </c>
      <c r="X5" s="53"/>
      <c r="Y5" s="206">
        <v>1.07</v>
      </c>
      <c r="Z5" s="206">
        <v>0.99</v>
      </c>
      <c r="AA5" s="206">
        <v>0.99</v>
      </c>
      <c r="AB5" s="206">
        <v>0.84</v>
      </c>
      <c r="AC5" s="207"/>
      <c r="AD5" s="206">
        <v>0.81</v>
      </c>
      <c r="AE5" s="206">
        <v>0.78</v>
      </c>
      <c r="AF5" s="206">
        <v>1.56</v>
      </c>
      <c r="AG5" s="206">
        <v>1.5645377583701088</v>
      </c>
      <c r="AH5" s="207"/>
      <c r="AI5" s="206">
        <v>1.5663833921677044</v>
      </c>
      <c r="AJ5" s="206">
        <v>1.5686858635302416</v>
      </c>
      <c r="AK5" s="206">
        <v>1.2137402135016717</v>
      </c>
      <c r="AL5" s="206">
        <v>1.1400986999226366</v>
      </c>
      <c r="AM5" s="207"/>
      <c r="AN5" s="206">
        <v>1.1457404578745276</v>
      </c>
      <c r="AO5" s="206"/>
      <c r="AP5" s="206"/>
      <c r="AQ5" s="206"/>
    </row>
    <row r="6" spans="1:43">
      <c r="A6" s="501" t="s">
        <v>400</v>
      </c>
      <c r="B6" s="53"/>
      <c r="C6" s="206">
        <v>0</v>
      </c>
      <c r="D6" s="206">
        <v>0</v>
      </c>
      <c r="E6" s="206"/>
      <c r="F6" s="206"/>
      <c r="G6" s="207"/>
      <c r="H6" s="206"/>
      <c r="I6" s="206"/>
      <c r="J6" s="206"/>
      <c r="K6" s="206"/>
      <c r="L6" s="207"/>
      <c r="M6" s="206"/>
      <c r="N6" s="206"/>
      <c r="O6" s="206"/>
      <c r="P6" s="206"/>
      <c r="Q6" s="207"/>
      <c r="R6" s="206">
        <v>36.795502179379504</v>
      </c>
      <c r="S6" s="206"/>
      <c r="T6" s="206"/>
      <c r="U6" s="206"/>
      <c r="W6" s="501" t="s">
        <v>400</v>
      </c>
      <c r="X6" s="53"/>
      <c r="Y6" s="206">
        <v>0.32</v>
      </c>
      <c r="Z6" s="206">
        <v>0.34</v>
      </c>
      <c r="AA6" s="206">
        <v>0.31</v>
      </c>
      <c r="AB6" s="206">
        <v>0.33</v>
      </c>
      <c r="AC6" s="207"/>
      <c r="AD6" s="206">
        <v>0.28000000000000003</v>
      </c>
      <c r="AE6" s="206">
        <v>0.26</v>
      </c>
      <c r="AF6" s="206">
        <v>0.06</v>
      </c>
      <c r="AG6" s="206">
        <v>6.3418261892446717E-2</v>
      </c>
      <c r="AH6" s="207"/>
      <c r="AI6" s="206">
        <v>6.7487588412196098E-2</v>
      </c>
      <c r="AJ6" s="206">
        <v>9.2028527551232267E-2</v>
      </c>
      <c r="AK6" s="206">
        <v>7.8022767307271104E-2</v>
      </c>
      <c r="AL6" s="206">
        <v>4.1253958478163932E-2</v>
      </c>
      <c r="AM6" s="207"/>
      <c r="AN6" s="206">
        <v>4.2714525777707402E-2</v>
      </c>
      <c r="AO6" s="206"/>
      <c r="AP6" s="206"/>
      <c r="AQ6" s="206"/>
    </row>
    <row r="7" spans="1:43">
      <c r="A7" s="503" t="s">
        <v>401</v>
      </c>
      <c r="B7" s="53"/>
      <c r="C7" s="206">
        <v>0.9267896161032767</v>
      </c>
      <c r="D7" s="206">
        <v>0</v>
      </c>
      <c r="E7" s="206">
        <v>0</v>
      </c>
      <c r="F7" s="206">
        <v>0</v>
      </c>
      <c r="G7" s="207"/>
      <c r="H7" s="206">
        <v>0</v>
      </c>
      <c r="I7" s="206">
        <v>0</v>
      </c>
      <c r="J7" s="206"/>
      <c r="K7" s="206">
        <v>0</v>
      </c>
      <c r="L7" s="207"/>
      <c r="M7" s="206">
        <v>0</v>
      </c>
      <c r="N7" s="206">
        <v>0</v>
      </c>
      <c r="O7" s="206">
        <v>0</v>
      </c>
      <c r="P7" s="206">
        <v>0</v>
      </c>
      <c r="Q7" s="207"/>
      <c r="R7" s="206"/>
      <c r="S7" s="206"/>
      <c r="T7" s="206"/>
      <c r="U7" s="206"/>
      <c r="W7" s="503" t="s">
        <v>401</v>
      </c>
      <c r="X7" s="53"/>
      <c r="Y7" s="206">
        <v>1.01</v>
      </c>
      <c r="Z7" s="206">
        <v>0.93</v>
      </c>
      <c r="AA7" s="206">
        <v>1.01</v>
      </c>
      <c r="AB7" s="206">
        <v>1.07</v>
      </c>
      <c r="AC7" s="207"/>
      <c r="AD7" s="206">
        <v>0.97</v>
      </c>
      <c r="AE7" s="206">
        <v>0.95</v>
      </c>
      <c r="AF7" s="206">
        <v>1.1000000000000001</v>
      </c>
      <c r="AG7" s="206">
        <v>0.94002017346845146</v>
      </c>
      <c r="AH7" s="207"/>
      <c r="AI7" s="206">
        <v>0.94078724539215397</v>
      </c>
      <c r="AJ7" s="206">
        <v>2.0410398365645834</v>
      </c>
      <c r="AK7" s="206">
        <v>1.8122471143003849</v>
      </c>
      <c r="AL7" s="206">
        <v>1.2965907987105652</v>
      </c>
      <c r="AM7" s="207"/>
      <c r="AN7" s="206">
        <v>0.95170675891543033</v>
      </c>
      <c r="AO7" s="206"/>
      <c r="AP7" s="206"/>
      <c r="AQ7" s="206"/>
    </row>
    <row r="8" spans="1:43">
      <c r="A8" s="503" t="s">
        <v>402</v>
      </c>
      <c r="B8" s="53"/>
      <c r="C8" s="206">
        <v>4.1087758063013293</v>
      </c>
      <c r="D8" s="206">
        <v>0.61295517429535806</v>
      </c>
      <c r="E8" s="206">
        <v>0.44657510377938259</v>
      </c>
      <c r="F8" s="206">
        <v>0.50706647367163071</v>
      </c>
      <c r="G8" s="207"/>
      <c r="H8" s="206">
        <v>0.48545569681381412</v>
      </c>
      <c r="I8" s="206">
        <v>0.50481830072364564</v>
      </c>
      <c r="J8" s="206">
        <v>0.53051649320933669</v>
      </c>
      <c r="K8" s="206">
        <v>0.55318437340188265</v>
      </c>
      <c r="L8" s="207"/>
      <c r="M8" s="206">
        <v>1.5352452350410861</v>
      </c>
      <c r="N8" s="206">
        <v>1.8025398647762458</v>
      </c>
      <c r="O8" s="206">
        <v>1.7284453166295044</v>
      </c>
      <c r="P8" s="206">
        <v>1.7065065473369765</v>
      </c>
      <c r="Q8" s="207"/>
      <c r="R8" s="206">
        <v>0</v>
      </c>
      <c r="S8" s="206"/>
      <c r="T8" s="206"/>
      <c r="U8" s="206"/>
      <c r="W8" s="503" t="s">
        <v>402</v>
      </c>
      <c r="X8" s="53"/>
      <c r="Y8" s="206">
        <v>0.51</v>
      </c>
      <c r="Z8" s="206">
        <v>0.48</v>
      </c>
      <c r="AA8" s="206">
        <v>0.44</v>
      </c>
      <c r="AB8" s="206">
        <v>0.47</v>
      </c>
      <c r="AC8" s="207"/>
      <c r="AD8" s="206">
        <v>0.53</v>
      </c>
      <c r="AE8" s="206">
        <v>0.54</v>
      </c>
      <c r="AF8" s="206">
        <v>0.55000000000000004</v>
      </c>
      <c r="AG8" s="206">
        <v>0.53689537761556316</v>
      </c>
      <c r="AH8" s="207"/>
      <c r="AI8" s="206">
        <v>0.40757592820869221</v>
      </c>
      <c r="AJ8" s="206">
        <v>0.39650757968914957</v>
      </c>
      <c r="AK8" s="206">
        <v>0.5055194055415867</v>
      </c>
      <c r="AL8" s="206">
        <v>0.58038402803224709</v>
      </c>
      <c r="AM8" s="207"/>
      <c r="AN8" s="206">
        <v>0.54512674886172041</v>
      </c>
      <c r="AO8" s="206"/>
      <c r="AP8" s="206"/>
      <c r="AQ8" s="206"/>
    </row>
    <row r="9" spans="1:43">
      <c r="A9" s="503" t="s">
        <v>403</v>
      </c>
      <c r="B9" s="53"/>
      <c r="C9" s="206">
        <v>4.0548436629479152</v>
      </c>
      <c r="D9" s="206">
        <v>0</v>
      </c>
      <c r="E9" s="206">
        <v>0</v>
      </c>
      <c r="F9" s="206">
        <v>0</v>
      </c>
      <c r="G9" s="207"/>
      <c r="H9" s="206">
        <v>0</v>
      </c>
      <c r="I9" s="206">
        <v>0</v>
      </c>
      <c r="J9" s="206">
        <v>0</v>
      </c>
      <c r="K9" s="206">
        <v>0</v>
      </c>
      <c r="L9" s="207"/>
      <c r="M9" s="206">
        <v>0</v>
      </c>
      <c r="N9" s="206">
        <v>0</v>
      </c>
      <c r="O9" s="206">
        <v>0</v>
      </c>
      <c r="P9" s="206">
        <v>0</v>
      </c>
      <c r="Q9" s="207"/>
      <c r="R9" s="206">
        <v>1.9976617056909027</v>
      </c>
      <c r="S9" s="206"/>
      <c r="T9" s="206"/>
      <c r="U9" s="206"/>
      <c r="W9" s="503" t="s">
        <v>403</v>
      </c>
      <c r="X9" s="53"/>
      <c r="Y9" s="206">
        <v>0.75</v>
      </c>
      <c r="Z9" s="206">
        <v>0.49</v>
      </c>
      <c r="AA9" s="206">
        <v>0.5</v>
      </c>
      <c r="AB9" s="206">
        <v>0.55000000000000004</v>
      </c>
      <c r="AC9" s="207"/>
      <c r="AD9" s="206">
        <v>0.76</v>
      </c>
      <c r="AE9" s="206">
        <v>0.92</v>
      </c>
      <c r="AF9" s="206">
        <v>0.89</v>
      </c>
      <c r="AG9" s="206">
        <v>1.0069096983089521</v>
      </c>
      <c r="AH9" s="207"/>
      <c r="AI9" s="206">
        <v>0.85155962332749979</v>
      </c>
      <c r="AJ9" s="206">
        <v>0.82219028653650328</v>
      </c>
      <c r="AK9" s="206">
        <v>0.75068969202088509</v>
      </c>
      <c r="AL9" s="206">
        <v>0.72858141341844707</v>
      </c>
      <c r="AM9" s="207"/>
      <c r="AN9" s="206">
        <v>0.70082705008277335</v>
      </c>
      <c r="AO9" s="206"/>
      <c r="AP9" s="206"/>
      <c r="AQ9" s="206"/>
    </row>
    <row r="10" spans="1:43">
      <c r="A10" s="96" t="s">
        <v>404</v>
      </c>
      <c r="B10" s="53"/>
      <c r="C10" s="206">
        <v>40.547867938154653</v>
      </c>
      <c r="D10" s="206">
        <v>0</v>
      </c>
      <c r="E10" s="206">
        <v>0</v>
      </c>
      <c r="F10" s="206">
        <v>0.28544623762879001</v>
      </c>
      <c r="G10" s="207"/>
      <c r="H10" s="206">
        <v>0</v>
      </c>
      <c r="I10" s="206">
        <v>0</v>
      </c>
      <c r="J10" s="206">
        <v>0</v>
      </c>
      <c r="K10" s="206">
        <v>0</v>
      </c>
      <c r="L10" s="207"/>
      <c r="M10" s="206">
        <v>0</v>
      </c>
      <c r="N10" s="206">
        <v>0</v>
      </c>
      <c r="O10" s="206">
        <v>0</v>
      </c>
      <c r="P10" s="206">
        <v>0</v>
      </c>
      <c r="Q10" s="207"/>
      <c r="R10" s="206">
        <v>0</v>
      </c>
      <c r="S10" s="206"/>
      <c r="T10" s="206"/>
      <c r="U10" s="206"/>
      <c r="W10" s="96" t="s">
        <v>404</v>
      </c>
      <c r="X10" s="53"/>
      <c r="Y10" s="206">
        <v>1.02</v>
      </c>
      <c r="Z10" s="206">
        <v>0.79</v>
      </c>
      <c r="AA10" s="206">
        <v>1.1000000000000001</v>
      </c>
      <c r="AB10" s="206">
        <v>1.19</v>
      </c>
      <c r="AC10" s="207"/>
      <c r="AD10" s="206">
        <v>1.06</v>
      </c>
      <c r="AE10" s="206">
        <v>1.23</v>
      </c>
      <c r="AF10" s="206">
        <v>1.27</v>
      </c>
      <c r="AG10" s="206">
        <v>1.1998808153394791</v>
      </c>
      <c r="AH10" s="207"/>
      <c r="AI10" s="206">
        <v>1.0414916349678445</v>
      </c>
      <c r="AJ10" s="206">
        <v>0.86661592233278728</v>
      </c>
      <c r="AK10" s="206">
        <v>0.81456653802893908</v>
      </c>
      <c r="AL10" s="206">
        <v>0.74539931524053327</v>
      </c>
      <c r="AM10" s="207"/>
      <c r="AN10" s="206">
        <v>1.0260470357789608</v>
      </c>
      <c r="AO10" s="206"/>
      <c r="AP10" s="206"/>
      <c r="AQ10" s="206"/>
    </row>
    <row r="11" spans="1:43">
      <c r="A11" s="96" t="s">
        <v>405</v>
      </c>
      <c r="B11" s="53"/>
      <c r="C11" s="206">
        <v>5.1013191547578003E-3</v>
      </c>
      <c r="D11" s="206">
        <v>0</v>
      </c>
      <c r="E11" s="206">
        <v>0</v>
      </c>
      <c r="F11" s="206">
        <v>0</v>
      </c>
      <c r="G11" s="207"/>
      <c r="H11" s="206">
        <v>0</v>
      </c>
      <c r="I11" s="206">
        <v>0</v>
      </c>
      <c r="J11" s="206">
        <v>0</v>
      </c>
      <c r="K11" s="206"/>
      <c r="L11" s="207"/>
      <c r="M11" s="206"/>
      <c r="N11" s="206"/>
      <c r="O11" s="206"/>
      <c r="P11" s="206"/>
      <c r="Q11" s="207"/>
      <c r="R11" s="206">
        <v>0</v>
      </c>
      <c r="S11" s="206"/>
      <c r="T11" s="206"/>
      <c r="U11" s="206"/>
      <c r="W11" s="96" t="s">
        <v>405</v>
      </c>
      <c r="X11" s="53"/>
      <c r="Y11" s="206">
        <v>0.22</v>
      </c>
      <c r="Z11" s="206">
        <v>0.2</v>
      </c>
      <c r="AA11" s="206">
        <v>0.19</v>
      </c>
      <c r="AB11" s="206">
        <v>0.18</v>
      </c>
      <c r="AC11" s="207"/>
      <c r="AD11" s="206">
        <v>0.14000000000000001</v>
      </c>
      <c r="AE11" s="206">
        <v>0.12</v>
      </c>
      <c r="AF11" s="206">
        <v>0.12</v>
      </c>
      <c r="AG11" s="206">
        <v>0.11186376949428219</v>
      </c>
      <c r="AH11" s="207"/>
      <c r="AI11" s="206">
        <v>0.10396623271635501</v>
      </c>
      <c r="AJ11" s="206">
        <v>0.10204659537445825</v>
      </c>
      <c r="AK11" s="206">
        <v>9.5926641140696878E-2</v>
      </c>
      <c r="AL11" s="206">
        <v>0.17090497506578259</v>
      </c>
      <c r="AM11" s="207"/>
      <c r="AN11" s="206">
        <v>1.6119178760080532E-3</v>
      </c>
      <c r="AO11" s="206"/>
      <c r="AP11" s="206"/>
      <c r="AQ11" s="206"/>
    </row>
    <row r="12" spans="1:43">
      <c r="A12" s="96" t="s">
        <v>406</v>
      </c>
      <c r="B12" s="53"/>
      <c r="C12" s="206">
        <v>1.9113006588365799E-2</v>
      </c>
      <c r="D12" s="206">
        <v>0</v>
      </c>
      <c r="E12" s="206">
        <v>0</v>
      </c>
      <c r="F12" s="206">
        <v>0</v>
      </c>
      <c r="G12" s="207"/>
      <c r="H12" s="206">
        <v>0</v>
      </c>
      <c r="I12" s="206">
        <v>0</v>
      </c>
      <c r="J12" s="206">
        <v>0</v>
      </c>
      <c r="K12" s="206"/>
      <c r="L12" s="207"/>
      <c r="M12" s="206"/>
      <c r="N12" s="206"/>
      <c r="O12" s="206">
        <v>0</v>
      </c>
      <c r="P12" s="206"/>
      <c r="Q12" s="207"/>
      <c r="R12" s="206"/>
      <c r="S12" s="206"/>
      <c r="T12" s="206"/>
      <c r="U12" s="206"/>
      <c r="W12" s="96" t="s">
        <v>406</v>
      </c>
      <c r="X12" s="53"/>
      <c r="Y12" s="206">
        <v>0.49</v>
      </c>
      <c r="Z12" s="206">
        <v>0.44</v>
      </c>
      <c r="AA12" s="206">
        <v>0.45</v>
      </c>
      <c r="AB12" s="206">
        <v>0.42</v>
      </c>
      <c r="AC12" s="207"/>
      <c r="AD12" s="206">
        <v>0.39</v>
      </c>
      <c r="AE12" s="206">
        <v>0.4</v>
      </c>
      <c r="AF12" s="206">
        <v>0.31</v>
      </c>
      <c r="AG12" s="206">
        <v>0.4399982900098689</v>
      </c>
      <c r="AH12" s="207"/>
      <c r="AI12" s="206">
        <v>2.2011759471077195</v>
      </c>
      <c r="AJ12" s="206">
        <v>1.8537061660419458</v>
      </c>
      <c r="AK12" s="206">
        <v>1.948307121931125</v>
      </c>
      <c r="AL12" s="206">
        <v>1.4904259465555798</v>
      </c>
      <c r="AM12" s="207"/>
      <c r="AN12" s="206">
        <v>9.9801792880390552E-2</v>
      </c>
      <c r="AO12" s="206"/>
      <c r="AP12" s="206"/>
      <c r="AQ12" s="206"/>
    </row>
    <row r="13" spans="1:43">
      <c r="A13" s="96" t="s">
        <v>407</v>
      </c>
      <c r="B13" s="53"/>
      <c r="C13" s="403">
        <v>0</v>
      </c>
      <c r="D13" s="403">
        <v>0</v>
      </c>
      <c r="E13" s="403">
        <v>0</v>
      </c>
      <c r="F13" s="403">
        <v>0</v>
      </c>
      <c r="G13" s="403"/>
      <c r="H13" s="403">
        <v>0</v>
      </c>
      <c r="I13" s="403">
        <v>0</v>
      </c>
      <c r="J13" s="403">
        <v>0</v>
      </c>
      <c r="K13" s="403">
        <v>0</v>
      </c>
      <c r="L13" s="125"/>
      <c r="M13" s="403">
        <v>0</v>
      </c>
      <c r="N13" s="403">
        <v>0</v>
      </c>
      <c r="O13" s="206">
        <v>0</v>
      </c>
      <c r="P13" s="206">
        <v>0</v>
      </c>
      <c r="Q13" s="207"/>
      <c r="R13" s="206"/>
      <c r="S13" s="206"/>
      <c r="T13" s="206"/>
      <c r="U13" s="206"/>
      <c r="W13" s="96" t="s">
        <v>407</v>
      </c>
      <c r="X13" s="53"/>
      <c r="Y13" s="403">
        <v>0.23</v>
      </c>
      <c r="Z13" s="403">
        <v>0.2</v>
      </c>
      <c r="AA13" s="403">
        <v>0.24</v>
      </c>
      <c r="AB13" s="403">
        <v>0.19</v>
      </c>
      <c r="AC13" s="403"/>
      <c r="AD13" s="403">
        <v>0.18</v>
      </c>
      <c r="AE13" s="403">
        <v>0.12</v>
      </c>
      <c r="AF13" s="403">
        <v>0.15</v>
      </c>
      <c r="AG13" s="403">
        <v>0.49069849575828339</v>
      </c>
      <c r="AH13" s="125"/>
      <c r="AI13" s="403">
        <v>0.76329947874649062</v>
      </c>
      <c r="AJ13" s="403">
        <v>0.75006593420731005</v>
      </c>
      <c r="AK13" s="206">
        <v>0.86218936587739858</v>
      </c>
      <c r="AL13" s="206">
        <v>0.58307103730599275</v>
      </c>
      <c r="AM13" s="207"/>
      <c r="AN13" s="206">
        <v>1.5304015361493233</v>
      </c>
      <c r="AO13" s="206"/>
      <c r="AP13" s="206"/>
      <c r="AQ13" s="206"/>
    </row>
    <row r="14" spans="1:43">
      <c r="A14" s="504" t="s">
        <v>408</v>
      </c>
      <c r="B14" s="53"/>
      <c r="C14" s="206">
        <v>0</v>
      </c>
      <c r="D14" s="206">
        <v>0</v>
      </c>
      <c r="E14" s="206">
        <v>0</v>
      </c>
      <c r="F14" s="206">
        <v>0</v>
      </c>
      <c r="G14" s="207"/>
      <c r="H14" s="206">
        <v>0</v>
      </c>
      <c r="I14" s="206">
        <v>0</v>
      </c>
      <c r="J14" s="206">
        <v>0</v>
      </c>
      <c r="K14" s="206">
        <v>0</v>
      </c>
      <c r="L14" s="207"/>
      <c r="M14" s="206">
        <v>0</v>
      </c>
      <c r="N14" s="206">
        <v>0</v>
      </c>
      <c r="O14" s="206">
        <v>0</v>
      </c>
      <c r="P14" s="206">
        <v>0</v>
      </c>
      <c r="Q14" s="207"/>
      <c r="R14" s="206">
        <v>0</v>
      </c>
      <c r="S14" s="206"/>
      <c r="T14" s="206"/>
      <c r="U14" s="206"/>
      <c r="W14" s="504" t="s">
        <v>408</v>
      </c>
      <c r="X14" s="53"/>
      <c r="Y14" s="206">
        <v>0.19</v>
      </c>
      <c r="Z14" s="206">
        <v>0.19</v>
      </c>
      <c r="AA14" s="206">
        <v>0.16</v>
      </c>
      <c r="AB14" s="206">
        <v>0.2</v>
      </c>
      <c r="AC14" s="207"/>
      <c r="AD14" s="206">
        <v>0.2</v>
      </c>
      <c r="AE14" s="206">
        <v>0.44</v>
      </c>
      <c r="AF14" s="206">
        <v>1.5</v>
      </c>
      <c r="AG14" s="206">
        <v>1.0146977931958454</v>
      </c>
      <c r="AH14" s="207"/>
      <c r="AI14" s="206">
        <v>1.1408126577288213</v>
      </c>
      <c r="AJ14" s="206">
        <v>0.88796812282151583</v>
      </c>
      <c r="AK14" s="206">
        <v>0.77060580689362823</v>
      </c>
      <c r="AL14" s="206">
        <v>1.0929172821050761</v>
      </c>
      <c r="AM14" s="207"/>
      <c r="AN14" s="206">
        <v>1.5527178343681785</v>
      </c>
      <c r="AO14" s="206"/>
      <c r="AP14" s="206"/>
      <c r="AQ14" s="206"/>
    </row>
    <row r="15" spans="1:43">
      <c r="A15" s="96" t="s">
        <v>409</v>
      </c>
      <c r="B15" s="53"/>
      <c r="C15" s="206">
        <v>1.9811862272217E-3</v>
      </c>
      <c r="D15" s="206">
        <v>3.1882122315331001E-3</v>
      </c>
      <c r="E15" s="206">
        <v>3.3847851164595E-3</v>
      </c>
      <c r="F15" s="206">
        <v>5.2030745952149002E-3</v>
      </c>
      <c r="G15" s="207"/>
      <c r="H15" s="206">
        <v>5.6115871691818E-3</v>
      </c>
      <c r="I15" s="206">
        <v>6.0481531065439001E-3</v>
      </c>
      <c r="J15" s="206">
        <v>9.8868358117226007E-3</v>
      </c>
      <c r="K15" s="206">
        <v>1.811194996271957E-3</v>
      </c>
      <c r="L15" s="207"/>
      <c r="M15" s="206">
        <v>0</v>
      </c>
      <c r="N15" s="206">
        <v>4.5614000000000002E-2</v>
      </c>
      <c r="O15" s="206">
        <v>5.8700000000000002E-2</v>
      </c>
      <c r="P15" s="206">
        <v>0</v>
      </c>
      <c r="Q15" s="207"/>
      <c r="R15" s="206">
        <v>0</v>
      </c>
      <c r="S15" s="206"/>
      <c r="T15" s="206"/>
      <c r="U15" s="206"/>
      <c r="W15" s="96" t="s">
        <v>409</v>
      </c>
      <c r="X15" s="53"/>
      <c r="Y15" s="206">
        <v>4.1900000000000004</v>
      </c>
      <c r="Z15" s="206">
        <v>4.07</v>
      </c>
      <c r="AA15" s="206">
        <v>3.96</v>
      </c>
      <c r="AB15" s="206">
        <v>3.98</v>
      </c>
      <c r="AC15" s="207"/>
      <c r="AD15" s="206">
        <v>3.88</v>
      </c>
      <c r="AE15" s="206">
        <v>3.8</v>
      </c>
      <c r="AF15" s="206">
        <v>0.89</v>
      </c>
      <c r="AG15" s="206">
        <v>0.84409456897177437</v>
      </c>
      <c r="AH15" s="207"/>
      <c r="AI15" s="206">
        <v>1.4982733436622404</v>
      </c>
      <c r="AJ15" s="206">
        <v>1.488491875384337</v>
      </c>
      <c r="AK15" s="206">
        <v>1.4313472808070167</v>
      </c>
      <c r="AL15" s="206">
        <v>1.3836125003449611</v>
      </c>
      <c r="AM15" s="207"/>
      <c r="AN15" s="206">
        <v>0.38396593213378527</v>
      </c>
      <c r="AO15" s="206"/>
      <c r="AP15" s="206"/>
      <c r="AQ15" s="206"/>
    </row>
    <row r="16" spans="1:43">
      <c r="A16" s="96" t="s">
        <v>410</v>
      </c>
      <c r="B16" s="53"/>
      <c r="C16" s="206"/>
      <c r="D16" s="206"/>
      <c r="E16" s="206"/>
      <c r="F16" s="206"/>
      <c r="G16" s="207"/>
      <c r="H16" s="206"/>
      <c r="I16" s="206"/>
      <c r="J16" s="206"/>
      <c r="K16" s="206"/>
      <c r="L16" s="207"/>
      <c r="M16" s="206">
        <v>0</v>
      </c>
      <c r="N16" s="206">
        <v>0</v>
      </c>
      <c r="O16" s="206">
        <v>0</v>
      </c>
      <c r="P16" s="206">
        <v>0</v>
      </c>
      <c r="Q16" s="207"/>
      <c r="R16" s="206">
        <v>0</v>
      </c>
      <c r="S16" s="206"/>
      <c r="T16" s="206"/>
      <c r="U16" s="206"/>
      <c r="W16" s="96" t="s">
        <v>410</v>
      </c>
      <c r="X16" s="53"/>
      <c r="Y16" s="206"/>
      <c r="Z16" s="206"/>
      <c r="AA16" s="206"/>
      <c r="AB16" s="206"/>
      <c r="AC16" s="207"/>
      <c r="AD16" s="206"/>
      <c r="AE16" s="206"/>
      <c r="AF16" s="206"/>
      <c r="AG16" s="206"/>
      <c r="AH16" s="207"/>
      <c r="AI16" s="206">
        <v>1.038575</v>
      </c>
      <c r="AJ16" s="206">
        <v>0.53948607999999998</v>
      </c>
      <c r="AK16" s="206">
        <v>0.48919769963604698</v>
      </c>
      <c r="AL16" s="206">
        <v>0.48234826680068499</v>
      </c>
      <c r="AM16" s="207"/>
      <c r="AN16" s="206">
        <v>0.50570000000000004</v>
      </c>
      <c r="AO16" s="206"/>
      <c r="AP16" s="206"/>
      <c r="AQ16" s="206"/>
    </row>
    <row r="17" spans="1:43">
      <c r="A17" s="510" t="s">
        <v>394</v>
      </c>
      <c r="B17" s="132"/>
      <c r="C17" s="509">
        <v>6.7020647168450829</v>
      </c>
      <c r="D17" s="509">
        <v>0.91660497651620498</v>
      </c>
      <c r="E17" s="509">
        <v>0.88875670691348796</v>
      </c>
      <c r="F17" s="509">
        <v>0.97664240738728292</v>
      </c>
      <c r="G17" s="511"/>
      <c r="H17" s="509">
        <v>0.88559876290100825</v>
      </c>
      <c r="I17" s="509">
        <v>0.91611331027359499</v>
      </c>
      <c r="J17" s="509">
        <v>0.95577751805418432</v>
      </c>
      <c r="K17" s="509">
        <v>1.037439390260096</v>
      </c>
      <c r="L17" s="511"/>
      <c r="M17" s="509">
        <v>1.0690593223780771</v>
      </c>
      <c r="N17" s="509">
        <v>1.3456027983731507</v>
      </c>
      <c r="O17" s="509">
        <v>1.3919763069679028</v>
      </c>
      <c r="P17" s="509">
        <v>1.4751097274898231</v>
      </c>
      <c r="Q17" s="511"/>
      <c r="R17" s="509">
        <v>1.3888756342100903</v>
      </c>
      <c r="S17" s="509"/>
      <c r="T17" s="509"/>
      <c r="U17" s="509"/>
      <c r="W17" s="510" t="s">
        <v>395</v>
      </c>
      <c r="X17" s="132"/>
      <c r="Y17" s="509">
        <v>0.76</v>
      </c>
      <c r="Z17" s="509">
        <v>0.65</v>
      </c>
      <c r="AA17" s="509">
        <v>0.66</v>
      </c>
      <c r="AB17" s="509">
        <v>0.67</v>
      </c>
      <c r="AC17" s="511"/>
      <c r="AD17" s="509">
        <v>0.72</v>
      </c>
      <c r="AE17" s="509">
        <v>0.79</v>
      </c>
      <c r="AF17" s="509">
        <v>1</v>
      </c>
      <c r="AG17" s="509">
        <v>0.90908627696835653</v>
      </c>
      <c r="AH17" s="511"/>
      <c r="AI17" s="509">
        <v>0.88379248063232707</v>
      </c>
      <c r="AJ17" s="509">
        <v>0.96061220719421458</v>
      </c>
      <c r="AK17" s="509">
        <v>0.86764186768326246</v>
      </c>
      <c r="AL17" s="509">
        <v>0.83966902211746597</v>
      </c>
      <c r="AM17" s="511"/>
      <c r="AN17" s="509">
        <v>0.74659350445484696</v>
      </c>
      <c r="AO17" s="509"/>
      <c r="AP17" s="509"/>
      <c r="AQ17" s="509"/>
    </row>
    <row r="18" spans="1:43" ht="15" customHeight="1">
      <c r="A18" s="505" t="s">
        <v>294</v>
      </c>
      <c r="B18" s="506"/>
      <c r="C18" s="507">
        <v>0.89149511736263254</v>
      </c>
      <c r="D18" s="507">
        <v>0.65712063370077323</v>
      </c>
      <c r="E18" s="507">
        <v>0.65987260778382528</v>
      </c>
      <c r="F18" s="507">
        <v>0.67860397641177117</v>
      </c>
      <c r="G18" s="508"/>
      <c r="H18" s="507">
        <v>0.72105445311795691</v>
      </c>
      <c r="I18" s="507">
        <v>0.78953738440314902</v>
      </c>
      <c r="J18" s="507">
        <v>0.99563833922526435</v>
      </c>
      <c r="K18" s="507">
        <v>0.91108239845411543</v>
      </c>
      <c r="L18" s="508"/>
      <c r="M18" s="507">
        <v>0.88659002437286805</v>
      </c>
      <c r="N18" s="507">
        <v>0.9661820682074278</v>
      </c>
      <c r="O18" s="507">
        <v>0.87555470351270259</v>
      </c>
      <c r="P18" s="507">
        <v>0.84651283347416684</v>
      </c>
      <c r="Q18" s="508"/>
      <c r="R18" s="507">
        <v>0.75382043971860158</v>
      </c>
      <c r="S18" s="507"/>
      <c r="T18" s="507"/>
      <c r="U18" s="507"/>
      <c r="W18" s="505" t="s">
        <v>294</v>
      </c>
      <c r="X18" s="506"/>
      <c r="Y18" s="507">
        <v>0.89</v>
      </c>
      <c r="Z18" s="507">
        <v>0.66</v>
      </c>
      <c r="AA18" s="507">
        <v>0.66</v>
      </c>
      <c r="AB18" s="507">
        <v>0.68</v>
      </c>
      <c r="AC18" s="508"/>
      <c r="AD18" s="507">
        <v>0.72</v>
      </c>
      <c r="AE18" s="507">
        <v>0.79</v>
      </c>
      <c r="AF18" s="507">
        <v>1</v>
      </c>
      <c r="AG18" s="507">
        <v>0.91108239845411543</v>
      </c>
      <c r="AH18" s="508"/>
      <c r="AI18" s="507">
        <v>0.88659002437286805</v>
      </c>
      <c r="AJ18" s="507">
        <v>0.9661820682074278</v>
      </c>
      <c r="AK18" s="507">
        <v>0.87553722048701721</v>
      </c>
      <c r="AL18" s="507">
        <v>0.84651283347416684</v>
      </c>
      <c r="AM18" s="508"/>
      <c r="AN18" s="507">
        <v>0.75382043971860158</v>
      </c>
      <c r="AO18" s="507"/>
      <c r="AP18" s="507"/>
      <c r="AQ18" s="507"/>
    </row>
    <row r="19" spans="1:43">
      <c r="A19" s="96"/>
      <c r="B19" s="96"/>
      <c r="C19" s="96"/>
      <c r="D19" s="96"/>
      <c r="E19" s="96"/>
      <c r="F19" s="96"/>
      <c r="G19" s="96"/>
      <c r="H19" s="96"/>
      <c r="I19" s="96"/>
      <c r="J19" s="96"/>
      <c r="K19" s="96"/>
      <c r="L19" s="96"/>
      <c r="M19" s="96"/>
      <c r="N19" s="96"/>
      <c r="O19" s="96"/>
      <c r="P19" s="96"/>
      <c r="Q19" s="96"/>
      <c r="R19" s="96"/>
      <c r="S19" s="96"/>
      <c r="T19" s="96"/>
      <c r="U19" s="96"/>
      <c r="W19" s="96"/>
      <c r="X19" s="96"/>
      <c r="Y19" s="96"/>
      <c r="Z19" s="96"/>
      <c r="AA19" s="96"/>
      <c r="AB19" s="96"/>
      <c r="AC19" s="96"/>
      <c r="AD19" s="96"/>
      <c r="AE19" s="96"/>
      <c r="AF19" s="96"/>
      <c r="AG19" s="96"/>
      <c r="AH19" s="96"/>
      <c r="AI19" s="96"/>
      <c r="AJ19" s="96"/>
      <c r="AK19" s="96"/>
      <c r="AL19" s="96"/>
      <c r="AM19" s="96"/>
      <c r="AN19" s="96"/>
      <c r="AO19" s="96"/>
      <c r="AP19" s="96"/>
      <c r="AQ19" s="96"/>
    </row>
    <row r="20" spans="1:43">
      <c r="A20" s="96" t="s">
        <v>232</v>
      </c>
      <c r="B20" s="96"/>
      <c r="C20" s="96"/>
      <c r="D20" s="96"/>
      <c r="E20" s="96"/>
      <c r="F20" s="96"/>
      <c r="G20" s="96"/>
      <c r="H20" s="96"/>
      <c r="I20" s="96"/>
      <c r="J20" s="96"/>
      <c r="K20" s="96"/>
      <c r="L20" s="96"/>
      <c r="M20" s="96"/>
      <c r="N20" s="96"/>
      <c r="O20" s="96"/>
      <c r="P20" s="96"/>
      <c r="Q20" s="96"/>
      <c r="R20" s="96"/>
      <c r="S20" s="96"/>
      <c r="T20" s="96"/>
      <c r="U20" s="96"/>
      <c r="W20" s="96" t="s">
        <v>232</v>
      </c>
      <c r="X20" s="96"/>
      <c r="Y20" s="96"/>
      <c r="Z20" s="96"/>
      <c r="AA20" s="96"/>
      <c r="AB20" s="96"/>
      <c r="AC20" s="96"/>
      <c r="AD20" s="96"/>
      <c r="AE20" s="96"/>
      <c r="AF20" s="96"/>
      <c r="AG20" s="96"/>
      <c r="AH20" s="96"/>
      <c r="AI20" s="96"/>
      <c r="AJ20" s="96"/>
      <c r="AK20" s="96"/>
      <c r="AL20" s="96"/>
      <c r="AM20" s="96"/>
      <c r="AN20" s="96"/>
      <c r="AO20" s="96"/>
      <c r="AP20" s="96"/>
      <c r="AQ20" s="96"/>
    </row>
  </sheetData>
  <mergeCells count="10">
    <mergeCell ref="A1:U1"/>
    <mergeCell ref="W1:AQ1"/>
    <mergeCell ref="C2:F2"/>
    <mergeCell ref="H2:K2"/>
    <mergeCell ref="M2:P2"/>
    <mergeCell ref="R2:U2"/>
    <mergeCell ref="Y2:AB2"/>
    <mergeCell ref="AD2:AG2"/>
    <mergeCell ref="AI2:AL2"/>
    <mergeCell ref="AN2:AQ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20"/>
  <dimension ref="A1:AD73"/>
  <sheetViews>
    <sheetView showGridLines="0" zoomScale="115" zoomScaleNormal="115" workbookViewId="0">
      <selection activeCell="D6" sqref="D6"/>
    </sheetView>
  </sheetViews>
  <sheetFormatPr defaultColWidth="0" defaultRowHeight="13.5" zeroHeight="1"/>
  <cols>
    <col min="1" max="1" width="4.5703125" style="125" customWidth="1"/>
    <col min="2" max="2" width="3.85546875" style="125" customWidth="1"/>
    <col min="3" max="3" width="8" style="125" customWidth="1"/>
    <col min="4" max="4" width="8.140625" style="125" customWidth="1"/>
    <col min="5" max="5" width="0.85546875" style="125" customWidth="1"/>
    <col min="6" max="7" width="8.85546875" style="125" customWidth="1"/>
    <col min="8" max="8" width="0.85546875" style="125" customWidth="1"/>
    <col min="9" max="10" width="8.85546875" style="125" customWidth="1"/>
    <col min="11" max="11" width="0.85546875" style="125" customWidth="1"/>
    <col min="12" max="12" width="8.85546875" style="125" customWidth="1"/>
    <col min="13" max="13" width="8.42578125" style="96" customWidth="1"/>
    <col min="14" max="14" width="12.5703125" style="96" customWidth="1"/>
    <col min="15" max="15" width="2.140625" style="223" customWidth="1"/>
    <col min="16" max="17" width="4.5703125" style="125" customWidth="1"/>
    <col min="18" max="19" width="8.140625" style="125" customWidth="1"/>
    <col min="20" max="20" width="0.85546875" style="125" customWidth="1"/>
    <col min="21" max="22" width="8.140625" style="125" customWidth="1"/>
    <col min="23" max="23" width="0.85546875" style="125" customWidth="1"/>
    <col min="24" max="25" width="8.140625" style="125" customWidth="1"/>
    <col min="26" max="26" width="0.85546875" style="125" customWidth="1"/>
    <col min="27" max="28" width="8.140625" style="125" customWidth="1"/>
    <col min="29" max="29" width="13.42578125" style="125" customWidth="1"/>
    <col min="30" max="30" width="9.140625" style="125" hidden="1" customWidth="1"/>
    <col min="31" max="16384" width="9.140625" style="125" hidden="1"/>
  </cols>
  <sheetData>
    <row r="1" spans="1:29">
      <c r="A1" s="584" t="s">
        <v>296</v>
      </c>
      <c r="B1" s="584"/>
      <c r="C1" s="584"/>
      <c r="D1" s="584"/>
      <c r="E1" s="584"/>
      <c r="F1" s="584"/>
      <c r="G1" s="584"/>
      <c r="H1" s="584"/>
      <c r="I1" s="584"/>
      <c r="J1" s="584"/>
      <c r="K1" s="584"/>
      <c r="L1" s="584"/>
      <c r="M1" s="584"/>
      <c r="N1" s="584"/>
      <c r="P1" s="225" t="s">
        <v>301</v>
      </c>
      <c r="Q1" s="96"/>
      <c r="R1" s="96"/>
      <c r="S1" s="96"/>
      <c r="T1" s="96"/>
      <c r="U1" s="96"/>
      <c r="V1" s="96"/>
      <c r="W1" s="96"/>
      <c r="X1" s="96"/>
      <c r="Y1" s="96"/>
      <c r="Z1" s="96"/>
      <c r="AA1" s="96"/>
      <c r="AB1" s="96"/>
      <c r="AC1" s="96"/>
    </row>
    <row r="2" spans="1:29" ht="17.100000000000001" customHeight="1">
      <c r="A2" s="585" t="s">
        <v>297</v>
      </c>
      <c r="B2" s="585"/>
      <c r="C2" s="585"/>
      <c r="D2" s="585"/>
      <c r="E2" s="437"/>
      <c r="F2" s="585" t="s">
        <v>298</v>
      </c>
      <c r="G2" s="585"/>
      <c r="H2" s="213"/>
      <c r="I2" s="585" t="s">
        <v>97</v>
      </c>
      <c r="J2" s="585"/>
      <c r="K2" s="213"/>
      <c r="L2" s="585" t="s">
        <v>6</v>
      </c>
      <c r="M2" s="585"/>
      <c r="N2" s="585"/>
      <c r="P2" s="95"/>
      <c r="Q2" s="437"/>
      <c r="R2" s="585" t="s">
        <v>297</v>
      </c>
      <c r="S2" s="585"/>
      <c r="T2" s="437"/>
      <c r="U2" s="585" t="s">
        <v>298</v>
      </c>
      <c r="V2" s="585"/>
      <c r="W2" s="437"/>
      <c r="X2" s="585" t="s">
        <v>97</v>
      </c>
      <c r="Y2" s="585"/>
      <c r="Z2" s="437"/>
      <c r="AA2" s="585" t="s">
        <v>6</v>
      </c>
      <c r="AB2" s="585"/>
      <c r="AC2" s="585"/>
    </row>
    <row r="3" spans="1:29" ht="24" customHeight="1">
      <c r="A3" s="583" t="s">
        <v>10</v>
      </c>
      <c r="B3" s="583"/>
      <c r="C3" s="266" t="s">
        <v>299</v>
      </c>
      <c r="D3" s="266" t="s">
        <v>287</v>
      </c>
      <c r="E3" s="133"/>
      <c r="F3" s="266" t="s">
        <v>299</v>
      </c>
      <c r="G3" s="266" t="s">
        <v>287</v>
      </c>
      <c r="H3" s="273"/>
      <c r="I3" s="266" t="s">
        <v>299</v>
      </c>
      <c r="J3" s="266" t="s">
        <v>287</v>
      </c>
      <c r="K3" s="273"/>
      <c r="L3" s="266" t="s">
        <v>299</v>
      </c>
      <c r="M3" s="266" t="s">
        <v>287</v>
      </c>
      <c r="N3" s="266" t="s">
        <v>300</v>
      </c>
      <c r="O3" s="274"/>
      <c r="P3" s="583" t="s">
        <v>10</v>
      </c>
      <c r="Q3" s="583"/>
      <c r="R3" s="134" t="s">
        <v>299</v>
      </c>
      <c r="S3" s="134" t="s">
        <v>287</v>
      </c>
      <c r="T3" s="134"/>
      <c r="U3" s="134" t="s">
        <v>299</v>
      </c>
      <c r="V3" s="134" t="s">
        <v>287</v>
      </c>
      <c r="W3" s="134"/>
      <c r="X3" s="134" t="s">
        <v>299</v>
      </c>
      <c r="Y3" s="134" t="s">
        <v>287</v>
      </c>
      <c r="Z3" s="134"/>
      <c r="AA3" s="134" t="s">
        <v>299</v>
      </c>
      <c r="AB3" s="134" t="s">
        <v>287</v>
      </c>
      <c r="AC3" s="134" t="s">
        <v>300</v>
      </c>
    </row>
    <row r="4" spans="1:29" ht="14.1" customHeight="1">
      <c r="A4" s="111" t="s">
        <v>352</v>
      </c>
      <c r="B4" s="94" t="s">
        <v>314</v>
      </c>
      <c r="C4" s="112">
        <v>8.8396559999999997</v>
      </c>
      <c r="D4" s="112">
        <v>3.9286970000000001</v>
      </c>
      <c r="E4" s="112"/>
      <c r="F4" s="112">
        <v>0</v>
      </c>
      <c r="G4" s="112">
        <v>1.083078</v>
      </c>
      <c r="I4" s="112">
        <v>1.3628720000000001</v>
      </c>
      <c r="J4" s="112">
        <v>7.5109999999999996E-2</v>
      </c>
      <c r="L4" s="112">
        <v>10.202527999999999</v>
      </c>
      <c r="M4" s="112">
        <v>5.0868849999999997</v>
      </c>
      <c r="N4" s="112">
        <v>15.289413</v>
      </c>
      <c r="O4" s="275"/>
      <c r="P4" s="125" t="s">
        <v>352</v>
      </c>
      <c r="Q4" s="125" t="s">
        <v>314</v>
      </c>
      <c r="R4" s="112">
        <v>70.567086000000003</v>
      </c>
      <c r="S4" s="112">
        <v>6.3863830000000004</v>
      </c>
      <c r="T4" s="112"/>
      <c r="U4" s="112">
        <v>0.21299999999999999</v>
      </c>
      <c r="V4" s="112">
        <v>0.37279600000000002</v>
      </c>
      <c r="X4" s="112">
        <v>1.3628720000000001</v>
      </c>
      <c r="Y4" s="112">
        <v>9.4280000000000003E-2</v>
      </c>
      <c r="AA4" s="112">
        <v>72.142957999999993</v>
      </c>
      <c r="AB4" s="112">
        <v>6.8534590000000009</v>
      </c>
      <c r="AC4" s="112">
        <v>78.996416999999994</v>
      </c>
    </row>
    <row r="5" spans="1:29" ht="14.1" customHeight="1">
      <c r="A5" s="111" t="s">
        <v>353</v>
      </c>
      <c r="B5" s="94" t="s">
        <v>314</v>
      </c>
      <c r="C5" s="112">
        <v>2.8824230000000002</v>
      </c>
      <c r="D5" s="112">
        <v>1.020985</v>
      </c>
      <c r="E5" s="112"/>
      <c r="F5" s="112">
        <v>0</v>
      </c>
      <c r="G5" s="112">
        <v>0.97004599999999996</v>
      </c>
      <c r="I5" s="112">
        <v>0.44174999999999998</v>
      </c>
      <c r="J5" s="112">
        <v>0</v>
      </c>
      <c r="L5" s="112">
        <v>3.324173</v>
      </c>
      <c r="M5" s="112">
        <v>1.991031</v>
      </c>
      <c r="N5" s="112">
        <v>5.3152039999999996</v>
      </c>
      <c r="O5" s="275"/>
      <c r="P5" s="125" t="s">
        <v>353</v>
      </c>
      <c r="Q5" s="125" t="s">
        <v>314</v>
      </c>
      <c r="R5" s="112">
        <v>53.000340000000001</v>
      </c>
      <c r="S5" s="112">
        <v>5.1761299999999997</v>
      </c>
      <c r="T5" s="112"/>
      <c r="U5" s="112">
        <v>0</v>
      </c>
      <c r="V5" s="112">
        <v>0.39516899999999999</v>
      </c>
      <c r="X5" s="112">
        <v>0</v>
      </c>
      <c r="Y5" s="112">
        <v>9.4280000000000003E-2</v>
      </c>
      <c r="AA5" s="112">
        <v>53.000340000000001</v>
      </c>
      <c r="AB5" s="112">
        <v>5.6655790000000001</v>
      </c>
      <c r="AC5" s="112">
        <v>58.665919000000002</v>
      </c>
    </row>
    <row r="6" spans="1:29" ht="14.1" customHeight="1">
      <c r="A6" s="111" t="s">
        <v>354</v>
      </c>
      <c r="B6" s="94" t="s">
        <v>314</v>
      </c>
      <c r="C6" s="112">
        <v>0</v>
      </c>
      <c r="D6" s="112">
        <v>1.4830300000000001</v>
      </c>
      <c r="E6" s="112"/>
      <c r="F6" s="112">
        <v>0</v>
      </c>
      <c r="G6" s="112">
        <v>0.84841900000000003</v>
      </c>
      <c r="I6" s="112">
        <v>0</v>
      </c>
      <c r="J6" s="112">
        <v>0</v>
      </c>
      <c r="L6" s="112">
        <v>0</v>
      </c>
      <c r="M6" s="112">
        <v>2.3314490000000001</v>
      </c>
      <c r="N6" s="112">
        <v>2.3314490000000001</v>
      </c>
      <c r="O6" s="275"/>
      <c r="P6" s="125" t="s">
        <v>354</v>
      </c>
      <c r="Q6" s="125" t="s">
        <v>314</v>
      </c>
      <c r="R6" s="112">
        <v>38.065185999999997</v>
      </c>
      <c r="S6" s="112">
        <v>4.8454059999999997</v>
      </c>
      <c r="T6" s="112"/>
      <c r="U6" s="112">
        <v>0</v>
      </c>
      <c r="V6" s="112">
        <v>0.39315299999999997</v>
      </c>
      <c r="X6" s="112">
        <v>0</v>
      </c>
      <c r="Y6" s="112">
        <v>5.6402000000000001E-2</v>
      </c>
      <c r="AA6" s="112">
        <v>38.065185999999997</v>
      </c>
      <c r="AB6" s="112">
        <v>5.2949609999999998</v>
      </c>
      <c r="AC6" s="112">
        <v>43.360146999999998</v>
      </c>
    </row>
    <row r="7" spans="1:29" ht="14.1" customHeight="1">
      <c r="A7" s="111" t="s">
        <v>355</v>
      </c>
      <c r="B7" s="94" t="s">
        <v>314</v>
      </c>
      <c r="C7" s="112">
        <v>0</v>
      </c>
      <c r="D7" s="112">
        <v>1.826692</v>
      </c>
      <c r="E7" s="112"/>
      <c r="F7" s="112">
        <v>0</v>
      </c>
      <c r="G7" s="112">
        <v>2.1778879999999998</v>
      </c>
      <c r="I7" s="112">
        <v>0</v>
      </c>
      <c r="J7" s="112">
        <v>0</v>
      </c>
      <c r="L7" s="112">
        <v>0</v>
      </c>
      <c r="M7" s="112">
        <v>4.0045800000000007</v>
      </c>
      <c r="N7" s="112">
        <v>4.0045800000000007</v>
      </c>
      <c r="O7" s="275"/>
      <c r="P7" s="125" t="s">
        <v>355</v>
      </c>
      <c r="Q7" s="125" t="s">
        <v>314</v>
      </c>
      <c r="R7" s="112">
        <v>31.209153000000001</v>
      </c>
      <c r="S7" s="112">
        <v>4.6066760000000002</v>
      </c>
      <c r="T7" s="112"/>
      <c r="U7" s="112">
        <v>0</v>
      </c>
      <c r="V7" s="112">
        <v>0.93968300000000005</v>
      </c>
      <c r="X7" s="112">
        <v>0</v>
      </c>
      <c r="Y7" s="112">
        <v>5.6402000000000001E-2</v>
      </c>
      <c r="AA7" s="112">
        <v>31.209153000000001</v>
      </c>
      <c r="AB7" s="112">
        <v>5.602761000000001</v>
      </c>
      <c r="AC7" s="112">
        <v>36.811914000000002</v>
      </c>
    </row>
    <row r="8" spans="1:29" ht="14.1" customHeight="1">
      <c r="A8" s="111" t="s">
        <v>356</v>
      </c>
      <c r="B8" s="94" t="s">
        <v>314</v>
      </c>
      <c r="C8" s="112">
        <v>0</v>
      </c>
      <c r="D8" s="112">
        <v>5.9658110000000004</v>
      </c>
      <c r="E8" s="112"/>
      <c r="F8" s="112">
        <v>0</v>
      </c>
      <c r="G8" s="112">
        <v>2.0664280000000002</v>
      </c>
      <c r="I8" s="112">
        <v>0</v>
      </c>
      <c r="J8" s="112">
        <v>0</v>
      </c>
      <c r="L8" s="112">
        <v>0</v>
      </c>
      <c r="M8" s="112">
        <v>8.0322390000000006</v>
      </c>
      <c r="N8" s="112">
        <v>8.0322390000000006</v>
      </c>
      <c r="O8" s="275"/>
      <c r="P8" s="125" t="s">
        <v>356</v>
      </c>
      <c r="Q8" s="125" t="s">
        <v>314</v>
      </c>
      <c r="R8" s="112">
        <v>28.031094</v>
      </c>
      <c r="S8" s="112">
        <v>5.0504790000000002</v>
      </c>
      <c r="T8" s="112"/>
      <c r="U8" s="112">
        <v>0</v>
      </c>
      <c r="V8" s="112">
        <v>0.57516900000000004</v>
      </c>
      <c r="X8" s="112">
        <v>0</v>
      </c>
      <c r="Y8" s="112">
        <v>5.6402000000000001E-2</v>
      </c>
      <c r="AA8" s="112">
        <v>28.031094</v>
      </c>
      <c r="AB8" s="112">
        <v>5.6820500000000003</v>
      </c>
      <c r="AC8" s="112">
        <v>33.713144</v>
      </c>
    </row>
    <row r="9" spans="1:29">
      <c r="A9" s="111" t="s">
        <v>357</v>
      </c>
      <c r="B9" s="94" t="s">
        <v>314</v>
      </c>
      <c r="C9" s="112">
        <v>0</v>
      </c>
      <c r="D9" s="112">
        <v>3.229571</v>
      </c>
      <c r="E9" s="112"/>
      <c r="F9" s="112">
        <v>0</v>
      </c>
      <c r="G9" s="112">
        <v>1.2234769999999999</v>
      </c>
      <c r="I9" s="112">
        <v>0</v>
      </c>
      <c r="J9" s="112">
        <v>0</v>
      </c>
      <c r="L9" s="112">
        <v>0</v>
      </c>
      <c r="M9" s="112">
        <v>4.4530480000000008</v>
      </c>
      <c r="N9" s="112">
        <v>4.4530480000000008</v>
      </c>
      <c r="O9" s="275"/>
      <c r="P9" s="125" t="s">
        <v>357</v>
      </c>
      <c r="Q9" s="125" t="s">
        <v>314</v>
      </c>
      <c r="R9" s="112">
        <v>26.730692000000001</v>
      </c>
      <c r="S9" s="112">
        <v>5.0326599999999999</v>
      </c>
      <c r="T9" s="112"/>
      <c r="U9" s="112">
        <v>0</v>
      </c>
      <c r="V9" s="112">
        <v>0.44470999999999999</v>
      </c>
      <c r="X9" s="112">
        <v>0</v>
      </c>
      <c r="Y9" s="112">
        <v>5.6402000000000001E-2</v>
      </c>
      <c r="AA9" s="112">
        <v>26.730692000000001</v>
      </c>
      <c r="AB9" s="112">
        <v>5.5337719999999999</v>
      </c>
      <c r="AC9" s="112">
        <v>32.264463999999997</v>
      </c>
    </row>
    <row r="10" spans="1:29" ht="15.75" customHeight="1">
      <c r="A10" s="111" t="s">
        <v>358</v>
      </c>
      <c r="B10" s="93"/>
      <c r="C10" s="112">
        <v>0</v>
      </c>
      <c r="D10" s="112">
        <v>0.69240000000000002</v>
      </c>
      <c r="E10" s="112"/>
      <c r="F10" s="112">
        <v>0</v>
      </c>
      <c r="G10" s="112">
        <v>0.83201400000000003</v>
      </c>
      <c r="I10" s="112">
        <v>0</v>
      </c>
      <c r="J10" s="112">
        <v>0</v>
      </c>
      <c r="L10" s="112">
        <v>0</v>
      </c>
      <c r="M10" s="112">
        <v>1.5244139999999999</v>
      </c>
      <c r="N10" s="112">
        <v>1.5244139999999999</v>
      </c>
      <c r="O10" s="275"/>
      <c r="P10" s="125" t="s">
        <v>358</v>
      </c>
      <c r="R10" s="112">
        <v>13.019225</v>
      </c>
      <c r="S10" s="112">
        <v>2.7674810000000001</v>
      </c>
      <c r="T10" s="112"/>
      <c r="U10" s="112">
        <v>0</v>
      </c>
      <c r="V10" s="112">
        <v>0.80009300000000005</v>
      </c>
      <c r="X10" s="112">
        <v>0</v>
      </c>
      <c r="Y10" s="112">
        <v>0</v>
      </c>
      <c r="AA10" s="112">
        <v>13.019225</v>
      </c>
      <c r="AB10" s="112">
        <v>3.567574</v>
      </c>
      <c r="AC10" s="112">
        <v>16.586798999999999</v>
      </c>
    </row>
    <row r="11" spans="1:29" ht="14.1" customHeight="1">
      <c r="A11" s="111" t="s">
        <v>86</v>
      </c>
      <c r="B11" s="93"/>
      <c r="C11" s="112">
        <v>0</v>
      </c>
      <c r="D11" s="112">
        <v>0.48802200000000001</v>
      </c>
      <c r="E11" s="112"/>
      <c r="F11" s="112"/>
      <c r="G11" s="112">
        <v>0.49855100000000002</v>
      </c>
      <c r="I11" s="112">
        <v>0</v>
      </c>
      <c r="J11" s="112">
        <v>0</v>
      </c>
      <c r="L11" s="112">
        <v>0</v>
      </c>
      <c r="M11" s="112">
        <v>0.98657300000000003</v>
      </c>
      <c r="N11" s="112">
        <v>0.98657300000000003</v>
      </c>
      <c r="O11" s="275"/>
      <c r="P11" s="125" t="s">
        <v>86</v>
      </c>
      <c r="R11" s="112">
        <v>0</v>
      </c>
      <c r="S11" s="112">
        <v>1.0569679999999999</v>
      </c>
      <c r="T11" s="112"/>
      <c r="U11" s="112"/>
      <c r="V11" s="112">
        <v>0.56206699999999998</v>
      </c>
      <c r="X11" s="112">
        <v>0</v>
      </c>
      <c r="Y11" s="112">
        <v>0</v>
      </c>
      <c r="AA11" s="112">
        <v>0</v>
      </c>
      <c r="AB11" s="112">
        <v>1.619035</v>
      </c>
      <c r="AC11" s="112">
        <v>1.619035</v>
      </c>
    </row>
    <row r="12" spans="1:29" ht="14.1" customHeight="1">
      <c r="A12" s="111" t="s">
        <v>319</v>
      </c>
      <c r="B12" s="93"/>
      <c r="C12" s="112">
        <v>0</v>
      </c>
      <c r="D12" s="112">
        <v>0.76885800000000004</v>
      </c>
      <c r="E12" s="112"/>
      <c r="F12" s="112"/>
      <c r="G12" s="112">
        <v>0.18426999999999999</v>
      </c>
      <c r="I12" s="112">
        <v>0</v>
      </c>
      <c r="J12" s="112">
        <v>0</v>
      </c>
      <c r="L12" s="112">
        <v>0</v>
      </c>
      <c r="M12" s="112">
        <v>0.95312799999999998</v>
      </c>
      <c r="N12" s="112">
        <v>0.95312799999999998</v>
      </c>
      <c r="O12" s="275"/>
      <c r="P12" s="125" t="s">
        <v>319</v>
      </c>
      <c r="R12" s="112">
        <v>0</v>
      </c>
      <c r="S12" s="112">
        <v>1.026586</v>
      </c>
      <c r="T12" s="112"/>
      <c r="U12" s="112"/>
      <c r="V12" s="112">
        <v>0.20646</v>
      </c>
      <c r="X12" s="112">
        <v>0</v>
      </c>
      <c r="Y12" s="112">
        <v>0</v>
      </c>
      <c r="AA12" s="112">
        <v>0</v>
      </c>
      <c r="AB12" s="112">
        <v>1.2330460000000001</v>
      </c>
      <c r="AC12" s="112">
        <v>1.2330460000000001</v>
      </c>
    </row>
    <row r="13" spans="1:29" ht="14.1" customHeight="1">
      <c r="A13" s="111" t="s">
        <v>314</v>
      </c>
      <c r="B13" s="93"/>
      <c r="C13" s="112"/>
      <c r="D13" s="112"/>
      <c r="E13" s="112"/>
      <c r="F13" s="112"/>
      <c r="G13" s="112"/>
      <c r="I13" s="112"/>
      <c r="J13" s="112"/>
      <c r="L13" s="112"/>
      <c r="M13" s="112"/>
      <c r="N13" s="112"/>
      <c r="O13" s="275"/>
      <c r="P13" s="125" t="s">
        <v>314</v>
      </c>
      <c r="R13" s="112"/>
      <c r="S13" s="112"/>
      <c r="T13" s="112"/>
      <c r="U13" s="112"/>
      <c r="V13" s="112"/>
      <c r="X13" s="112"/>
      <c r="Y13" s="112"/>
      <c r="AA13" s="112"/>
      <c r="AB13" s="112"/>
      <c r="AC13" s="112"/>
    </row>
    <row r="14" spans="1:29">
      <c r="A14" s="111">
        <v>2025</v>
      </c>
      <c r="B14" s="93" t="s">
        <v>277</v>
      </c>
      <c r="C14" s="112">
        <v>0</v>
      </c>
      <c r="D14" s="112">
        <v>0.66157900000000003</v>
      </c>
      <c r="E14" s="112"/>
      <c r="F14" s="112"/>
      <c r="G14" s="112">
        <v>0.190495</v>
      </c>
      <c r="I14" s="112">
        <v>0</v>
      </c>
      <c r="J14" s="112">
        <v>0</v>
      </c>
      <c r="L14" s="112">
        <v>0</v>
      </c>
      <c r="M14" s="112">
        <f>G14+I14+K14</f>
        <v>0.190495</v>
      </c>
      <c r="N14" s="112">
        <v>0.852074</v>
      </c>
      <c r="O14" s="275"/>
      <c r="P14" s="111">
        <v>2025</v>
      </c>
      <c r="Q14" s="125" t="s">
        <v>277</v>
      </c>
      <c r="R14" s="112">
        <v>0</v>
      </c>
      <c r="S14" s="112">
        <v>0.87592400000000004</v>
      </c>
      <c r="T14" s="112"/>
      <c r="U14" s="112"/>
      <c r="V14" s="112">
        <v>0.223495</v>
      </c>
      <c r="X14" s="112">
        <v>0</v>
      </c>
      <c r="Y14" s="112">
        <v>0</v>
      </c>
      <c r="AA14" s="112">
        <v>0</v>
      </c>
      <c r="AB14" s="112">
        <v>1.0994190000000001</v>
      </c>
      <c r="AC14" s="112">
        <v>1.0994190000000001</v>
      </c>
    </row>
    <row r="15" spans="1:29" ht="16.5" customHeight="1">
      <c r="A15" s="111" t="s">
        <v>314</v>
      </c>
      <c r="B15" s="93" t="s">
        <v>278</v>
      </c>
      <c r="C15" s="112">
        <v>0</v>
      </c>
      <c r="D15" s="112">
        <v>0.94991199999999998</v>
      </c>
      <c r="E15" s="112"/>
      <c r="F15" s="112"/>
      <c r="G15" s="112">
        <v>0.45158999999999999</v>
      </c>
      <c r="I15" s="112">
        <v>0</v>
      </c>
      <c r="J15" s="112">
        <v>0</v>
      </c>
      <c r="L15" s="112">
        <v>0</v>
      </c>
      <c r="M15" s="112">
        <f>G15+I15+K15</f>
        <v>0.45158999999999999</v>
      </c>
      <c r="N15" s="112">
        <v>1.401502</v>
      </c>
      <c r="O15" s="275"/>
      <c r="P15" s="111" t="s">
        <v>314</v>
      </c>
      <c r="Q15" s="125" t="s">
        <v>278</v>
      </c>
      <c r="R15" s="112">
        <v>0</v>
      </c>
      <c r="S15" s="112">
        <v>1.1636679999999999</v>
      </c>
      <c r="T15" s="112"/>
      <c r="U15" s="112"/>
      <c r="V15" s="112">
        <v>0.40621400000000002</v>
      </c>
      <c r="X15" s="112">
        <v>0</v>
      </c>
      <c r="Y15" s="112">
        <v>0</v>
      </c>
      <c r="AA15" s="112">
        <v>0</v>
      </c>
      <c r="AB15" s="112">
        <v>1.569882</v>
      </c>
      <c r="AC15" s="112">
        <v>1.569882</v>
      </c>
    </row>
    <row r="16" spans="1:29" ht="14.1" customHeight="1">
      <c r="A16" s="111"/>
      <c r="B16" s="93" t="s">
        <v>279</v>
      </c>
      <c r="C16" s="112">
        <v>0</v>
      </c>
      <c r="D16" s="112">
        <v>1.986863</v>
      </c>
      <c r="E16" s="112"/>
      <c r="F16" s="112"/>
      <c r="G16" s="112">
        <v>0.46378799999999998</v>
      </c>
      <c r="I16" s="112">
        <v>0</v>
      </c>
      <c r="J16" s="112">
        <v>0</v>
      </c>
      <c r="L16" s="112">
        <v>0</v>
      </c>
      <c r="M16" s="112">
        <v>2.4506510000000001</v>
      </c>
      <c r="N16" s="112">
        <v>2.4506510000000001</v>
      </c>
      <c r="O16" s="275"/>
      <c r="Q16" s="125" t="s">
        <v>279</v>
      </c>
      <c r="R16" s="112">
        <v>0</v>
      </c>
      <c r="S16" s="112">
        <v>1.85303</v>
      </c>
      <c r="T16" s="112"/>
      <c r="U16" s="112"/>
      <c r="V16" s="112">
        <v>0.23442099999999999</v>
      </c>
      <c r="X16" s="112">
        <v>0</v>
      </c>
      <c r="Y16" s="112">
        <v>0</v>
      </c>
      <c r="AA16" s="112">
        <v>0</v>
      </c>
      <c r="AB16" s="112">
        <v>2.0874509999999997</v>
      </c>
      <c r="AC16" s="112">
        <v>2.0874509999999997</v>
      </c>
    </row>
    <row r="17" spans="1:30" ht="14.1" customHeight="1">
      <c r="A17" s="111"/>
      <c r="B17" s="93" t="s">
        <v>280</v>
      </c>
      <c r="C17" s="112">
        <v>0</v>
      </c>
      <c r="D17" s="112">
        <v>2.6780460000000001</v>
      </c>
      <c r="E17" s="112"/>
      <c r="F17" s="112"/>
      <c r="G17" s="112">
        <v>0.55018100000000003</v>
      </c>
      <c r="I17" s="112">
        <v>0</v>
      </c>
      <c r="J17" s="112">
        <v>0</v>
      </c>
      <c r="L17" s="112">
        <v>0</v>
      </c>
      <c r="M17" s="112">
        <v>3.2282270000000004</v>
      </c>
      <c r="N17" s="112">
        <v>3.2282270000000004</v>
      </c>
      <c r="O17" s="275"/>
      <c r="Q17" s="125" t="s">
        <v>280</v>
      </c>
      <c r="R17" s="112">
        <v>0</v>
      </c>
      <c r="S17" s="112">
        <v>3.382212</v>
      </c>
      <c r="T17" s="112"/>
      <c r="U17" s="112"/>
      <c r="V17" s="112">
        <v>0.53700999999999999</v>
      </c>
      <c r="X17" s="112">
        <v>0</v>
      </c>
      <c r="Y17" s="112">
        <v>0</v>
      </c>
      <c r="AA17" s="112">
        <v>0</v>
      </c>
      <c r="AB17" s="112">
        <v>3.919222</v>
      </c>
      <c r="AC17" s="112">
        <v>3.919222</v>
      </c>
    </row>
    <row r="18" spans="1:30" ht="14.1" customHeight="1">
      <c r="A18" s="111" t="s">
        <v>314</v>
      </c>
      <c r="B18" s="93"/>
      <c r="C18" s="112"/>
      <c r="D18" s="112"/>
      <c r="E18" s="112"/>
      <c r="F18" s="112"/>
      <c r="G18" s="112"/>
      <c r="I18" s="112"/>
      <c r="J18" s="112"/>
      <c r="L18" s="112"/>
      <c r="M18" s="112"/>
      <c r="N18" s="112"/>
      <c r="O18" s="275"/>
      <c r="P18" s="125" t="s">
        <v>314</v>
      </c>
      <c r="R18" s="112"/>
      <c r="S18" s="112"/>
      <c r="T18" s="112"/>
      <c r="U18" s="112"/>
      <c r="V18" s="112"/>
      <c r="X18" s="112"/>
      <c r="Y18" s="112"/>
      <c r="AA18" s="112"/>
      <c r="AB18" s="112"/>
      <c r="AC18" s="112"/>
    </row>
    <row r="19" spans="1:30">
      <c r="A19" s="427">
        <v>2026</v>
      </c>
      <c r="B19" s="429" t="s">
        <v>277</v>
      </c>
      <c r="C19" s="431">
        <v>0</v>
      </c>
      <c r="D19" s="431">
        <v>2.6381860000000001</v>
      </c>
      <c r="E19" s="431"/>
      <c r="F19" s="431"/>
      <c r="G19" s="431">
        <v>0.42100799999999999</v>
      </c>
      <c r="H19" s="428"/>
      <c r="I19" s="431">
        <v>0</v>
      </c>
      <c r="J19" s="431">
        <v>0</v>
      </c>
      <c r="K19" s="428"/>
      <c r="L19" s="431">
        <v>0</v>
      </c>
      <c r="M19" s="431">
        <v>3.0591940000000002</v>
      </c>
      <c r="N19" s="431">
        <v>3.0591940000000002</v>
      </c>
      <c r="O19" s="275"/>
      <c r="P19" s="427">
        <v>2026</v>
      </c>
      <c r="Q19" s="429" t="s">
        <v>277</v>
      </c>
      <c r="R19" s="431">
        <v>0</v>
      </c>
      <c r="S19" s="431">
        <v>4.3615680000000001</v>
      </c>
      <c r="T19" s="431"/>
      <c r="U19" s="431"/>
      <c r="V19" s="431">
        <v>0.38600499999999999</v>
      </c>
      <c r="W19" s="428"/>
      <c r="X19" s="431">
        <v>0</v>
      </c>
      <c r="Y19" s="431">
        <v>0</v>
      </c>
      <c r="Z19" s="428"/>
      <c r="AA19" s="431">
        <v>0</v>
      </c>
      <c r="AB19" s="431">
        <v>4.747573</v>
      </c>
      <c r="AC19" s="431">
        <v>4.747573</v>
      </c>
    </row>
    <row r="20" spans="1:30" ht="17.25" customHeight="1">
      <c r="A20" s="111" t="s">
        <v>314</v>
      </c>
      <c r="B20" s="93"/>
      <c r="C20" s="112"/>
      <c r="D20" s="112"/>
      <c r="E20" s="112"/>
      <c r="F20" s="112"/>
      <c r="G20" s="112"/>
      <c r="I20" s="112"/>
      <c r="J20" s="112"/>
      <c r="L20" s="112"/>
      <c r="M20" s="112"/>
      <c r="N20" s="112"/>
      <c r="O20" s="275"/>
      <c r="P20" s="125" t="s">
        <v>314</v>
      </c>
      <c r="R20" s="112"/>
      <c r="S20" s="112"/>
      <c r="T20" s="112"/>
      <c r="U20" s="112"/>
      <c r="V20" s="112"/>
      <c r="X20" s="112"/>
      <c r="Y20" s="112"/>
      <c r="AA20" s="112"/>
      <c r="AB20" s="112"/>
      <c r="AC20" s="112"/>
    </row>
    <row r="21" spans="1:30" s="276" customFormat="1" ht="14.1" customHeight="1">
      <c r="A21" s="137" t="s">
        <v>232</v>
      </c>
      <c r="B21" s="125"/>
      <c r="C21" s="125"/>
      <c r="D21" s="125"/>
      <c r="E21" s="125"/>
      <c r="F21" s="125"/>
      <c r="G21" s="125"/>
      <c r="H21" s="125"/>
      <c r="I21" s="125"/>
      <c r="J21" s="125"/>
      <c r="K21" s="125"/>
      <c r="L21" s="125"/>
      <c r="M21" s="125"/>
      <c r="N21" s="125"/>
      <c r="O21" s="275"/>
      <c r="P21" s="125" t="s">
        <v>232</v>
      </c>
      <c r="Q21" s="125"/>
      <c r="R21" s="125"/>
      <c r="S21" s="125"/>
      <c r="T21" s="125"/>
      <c r="U21" s="125"/>
      <c r="V21" s="125"/>
      <c r="W21" s="125"/>
      <c r="X21" s="125"/>
      <c r="Y21" s="125"/>
      <c r="Z21" s="125"/>
      <c r="AA21" s="125"/>
      <c r="AB21" s="125"/>
      <c r="AC21" s="125"/>
      <c r="AD21" s="125"/>
    </row>
    <row r="22" spans="1:30" s="277" customFormat="1" ht="14.1" hidden="1" customHeight="1">
      <c r="A22" s="111" t="s">
        <v>314</v>
      </c>
      <c r="B22" s="93"/>
      <c r="C22" s="112"/>
      <c r="D22" s="112"/>
      <c r="E22" s="112"/>
      <c r="F22" s="112"/>
      <c r="G22" s="112"/>
      <c r="H22" s="125"/>
      <c r="I22" s="112"/>
      <c r="J22" s="112"/>
      <c r="K22" s="125"/>
      <c r="L22" s="112"/>
      <c r="M22" s="112"/>
      <c r="N22" s="112"/>
      <c r="O22" s="275"/>
      <c r="P22" s="125"/>
      <c r="Q22" s="125"/>
      <c r="R22" s="112"/>
      <c r="S22" s="112"/>
      <c r="T22" s="112"/>
      <c r="U22" s="112"/>
      <c r="V22" s="112"/>
      <c r="W22" s="125"/>
      <c r="X22" s="112"/>
      <c r="Y22" s="112"/>
      <c r="Z22" s="125"/>
      <c r="AA22" s="112"/>
      <c r="AB22" s="112"/>
      <c r="AC22" s="112"/>
    </row>
    <row r="23" spans="1:30" s="278" customFormat="1" ht="14.1" hidden="1" customHeight="1">
      <c r="A23" s="111" t="s">
        <v>314</v>
      </c>
      <c r="B23" s="93"/>
      <c r="C23" s="112"/>
      <c r="D23" s="112"/>
      <c r="E23" s="112"/>
      <c r="F23" s="112"/>
      <c r="G23" s="112"/>
      <c r="H23" s="125"/>
      <c r="I23" s="112"/>
      <c r="J23" s="112"/>
      <c r="K23" s="125"/>
      <c r="L23" s="112"/>
      <c r="M23" s="112"/>
      <c r="N23" s="112"/>
      <c r="O23" s="275"/>
      <c r="P23" s="125"/>
      <c r="Q23" s="125"/>
      <c r="R23" s="112"/>
      <c r="S23" s="112"/>
      <c r="T23" s="112"/>
      <c r="U23" s="112"/>
      <c r="V23" s="112"/>
      <c r="W23" s="125"/>
      <c r="X23" s="112"/>
      <c r="Y23" s="112"/>
      <c r="Z23" s="125"/>
      <c r="AA23" s="112"/>
      <c r="AB23" s="112"/>
      <c r="AC23" s="112"/>
    </row>
    <row r="24" spans="1:30" s="298" customFormat="1" ht="14.1" hidden="1" customHeight="1">
      <c r="A24" s="111" t="s">
        <v>314</v>
      </c>
      <c r="B24" s="93"/>
      <c r="C24" s="112"/>
      <c r="D24" s="112"/>
      <c r="E24" s="112"/>
      <c r="F24" s="112"/>
      <c r="G24" s="112"/>
      <c r="H24" s="125"/>
      <c r="I24" s="112"/>
      <c r="J24" s="112"/>
      <c r="K24" s="125"/>
      <c r="L24" s="112"/>
      <c r="M24" s="112"/>
      <c r="N24" s="112"/>
      <c r="O24" s="275"/>
      <c r="P24" s="125"/>
      <c r="Q24" s="125"/>
      <c r="R24" s="112"/>
      <c r="S24" s="112"/>
      <c r="T24" s="112"/>
      <c r="U24" s="112"/>
      <c r="V24" s="112"/>
      <c r="W24" s="125"/>
      <c r="X24" s="112"/>
      <c r="Y24" s="112"/>
      <c r="Z24" s="125"/>
      <c r="AA24" s="112"/>
      <c r="AB24" s="112"/>
      <c r="AC24" s="112"/>
    </row>
    <row r="25" spans="1:30" s="299" customFormat="1" ht="18.75" hidden="1" customHeight="1">
      <c r="A25" s="125"/>
      <c r="B25" s="94"/>
      <c r="C25" s="112"/>
      <c r="D25" s="112"/>
      <c r="E25" s="112"/>
      <c r="F25" s="112"/>
      <c r="G25" s="112"/>
      <c r="H25" s="125"/>
      <c r="I25" s="112"/>
      <c r="J25" s="112"/>
      <c r="K25" s="125"/>
      <c r="L25" s="112"/>
      <c r="M25" s="112"/>
      <c r="N25" s="112"/>
      <c r="O25" s="275"/>
      <c r="P25" s="125"/>
      <c r="Q25" s="94"/>
      <c r="R25" s="112"/>
      <c r="S25" s="112"/>
      <c r="T25" s="112"/>
      <c r="U25" s="112"/>
      <c r="V25" s="112"/>
      <c r="W25" s="125"/>
      <c r="X25" s="112"/>
      <c r="Y25" s="112"/>
      <c r="Z25" s="125"/>
      <c r="AA25" s="112"/>
      <c r="AB25" s="112"/>
      <c r="AC25" s="112"/>
    </row>
    <row r="26" spans="1:30" ht="14.25" hidden="1" customHeight="1">
      <c r="O26" s="275"/>
    </row>
    <row r="27" spans="1:30" ht="14.25" hidden="1" customHeight="1">
      <c r="O27" s="275"/>
    </row>
    <row r="28" spans="1:30" s="298" customFormat="1" ht="14.1" hidden="1" customHeight="1">
      <c r="A28" s="125"/>
      <c r="B28" s="125"/>
      <c r="C28" s="125"/>
      <c r="D28" s="125"/>
      <c r="E28" s="125"/>
      <c r="F28" s="125"/>
      <c r="G28" s="125"/>
      <c r="H28" s="125"/>
      <c r="I28" s="125"/>
      <c r="J28" s="125"/>
      <c r="K28" s="125"/>
      <c r="L28" s="125"/>
      <c r="M28" s="125"/>
      <c r="N28" s="125"/>
      <c r="O28" s="275"/>
      <c r="P28" s="125"/>
      <c r="Q28" s="125"/>
      <c r="R28" s="125"/>
      <c r="S28" s="125"/>
      <c r="T28" s="125"/>
      <c r="U28" s="125"/>
      <c r="V28" s="125"/>
      <c r="W28" s="125"/>
      <c r="X28" s="125"/>
      <c r="Y28" s="125"/>
      <c r="Z28" s="125"/>
      <c r="AA28" s="125"/>
      <c r="AB28" s="125"/>
      <c r="AC28" s="125"/>
    </row>
    <row r="29" spans="1:30" ht="14.25" hidden="1" customHeight="1"/>
    <row r="30" spans="1:30" ht="14.25" hidden="1" customHeight="1"/>
    <row r="31" spans="1:30" ht="14.25" hidden="1" customHeight="1"/>
    <row r="32" spans="1:30" ht="14.25" hidden="1" customHeight="1"/>
    <row r="33" spans="7:12" ht="14.25" hidden="1" customHeight="1">
      <c r="G33" s="272"/>
      <c r="H33" s="272"/>
      <c r="K33" s="272"/>
      <c r="L33" s="272"/>
    </row>
    <row r="34" spans="7:12" ht="14.25" hidden="1" customHeight="1"/>
    <row r="35" spans="7:12" ht="14.25" hidden="1" customHeight="1"/>
    <row r="36" spans="7:12" ht="14.25" hidden="1" customHeight="1"/>
    <row r="37" spans="7:12" ht="14.25" hidden="1" customHeight="1"/>
    <row r="38" spans="7:12" ht="14.25" hidden="1" customHeight="1"/>
    <row r="39" spans="7:12" ht="14.25" hidden="1" customHeight="1"/>
    <row r="40" spans="7:12" ht="14.25" hidden="1" customHeight="1"/>
    <row r="41" spans="7:12" ht="14.25" hidden="1" customHeight="1"/>
    <row r="42" spans="7:12" ht="14.25" hidden="1" customHeight="1"/>
    <row r="43" spans="7:12" ht="14.25" hidden="1" customHeight="1"/>
    <row r="44" spans="7:12" ht="14.25" hidden="1" customHeight="1"/>
    <row r="45" spans="7:12" ht="14.25" hidden="1" customHeight="1"/>
    <row r="46" spans="7:12" ht="14.25" hidden="1" customHeight="1"/>
    <row r="47" spans="7:12" ht="14.25" hidden="1" customHeight="1"/>
    <row r="48" spans="7:12"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sheetData>
  <mergeCells count="11">
    <mergeCell ref="R2:S2"/>
    <mergeCell ref="U2:V2"/>
    <mergeCell ref="X2:Y2"/>
    <mergeCell ref="AA2:AC2"/>
    <mergeCell ref="P3:Q3"/>
    <mergeCell ref="A3:B3"/>
    <mergeCell ref="A1:N1"/>
    <mergeCell ref="A2:D2"/>
    <mergeCell ref="F2:G2"/>
    <mergeCell ref="I2:J2"/>
    <mergeCell ref="L2:N2"/>
  </mergeCells>
  <phoneticPr fontId="2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H26"/>
  <sheetViews>
    <sheetView showGridLines="0" topLeftCell="A6" zoomScale="160" zoomScaleNormal="160" workbookViewId="0">
      <selection activeCell="G10" sqref="G10"/>
    </sheetView>
  </sheetViews>
  <sheetFormatPr defaultRowHeight="15"/>
  <cols>
    <col min="2" max="2" width="33.5703125" customWidth="1"/>
    <col min="3" max="3" width="9.140625" customWidth="1"/>
    <col min="4" max="4" width="33.5703125" customWidth="1"/>
  </cols>
  <sheetData>
    <row r="1" spans="1:8" hidden="1">
      <c r="A1" s="55"/>
    </row>
    <row r="2" spans="1:8" hidden="1"/>
    <row r="3" spans="1:8" ht="5.25" hidden="1" customHeight="1"/>
    <row r="4" spans="1:8">
      <c r="B4" s="82" t="s">
        <v>163</v>
      </c>
      <c r="D4" s="84" t="s">
        <v>162</v>
      </c>
    </row>
    <row r="5" spans="1:8" ht="230.25" customHeight="1"/>
    <row r="6" spans="1:8" ht="54" customHeight="1">
      <c r="B6" s="86" t="s">
        <v>197</v>
      </c>
      <c r="C6" s="85"/>
      <c r="D6" s="86"/>
      <c r="E6" s="85"/>
      <c r="H6" s="83"/>
    </row>
    <row r="7" spans="1:8">
      <c r="B7" s="86" t="s">
        <v>232</v>
      </c>
      <c r="D7" s="86" t="s">
        <v>232</v>
      </c>
    </row>
    <row r="9" spans="1:8" ht="26.25">
      <c r="B9" s="82" t="s">
        <v>169</v>
      </c>
      <c r="C9" s="81"/>
      <c r="D9" s="83" t="s">
        <v>171</v>
      </c>
      <c r="E9" s="80"/>
    </row>
    <row r="10" spans="1:8" ht="229.5" customHeight="1"/>
    <row r="11" spans="1:8">
      <c r="B11" s="86" t="s">
        <v>232</v>
      </c>
      <c r="D11" s="86" t="s">
        <v>232</v>
      </c>
    </row>
    <row r="13" spans="1:8" ht="38.25">
      <c r="B13" s="83" t="s">
        <v>170</v>
      </c>
      <c r="D13" s="83" t="s">
        <v>175</v>
      </c>
      <c r="E13" s="83"/>
    </row>
    <row r="14" spans="1:8" ht="257.25" customHeight="1"/>
    <row r="15" spans="1:8" ht="93" customHeight="1">
      <c r="B15" s="86"/>
      <c r="D15" s="86" t="s">
        <v>387</v>
      </c>
    </row>
    <row r="16" spans="1:8">
      <c r="B16" s="86" t="s">
        <v>232</v>
      </c>
      <c r="D16" s="86" t="s">
        <v>232</v>
      </c>
    </row>
    <row r="18" spans="2:5" ht="38.25">
      <c r="B18" s="83" t="s">
        <v>176</v>
      </c>
      <c r="C18" s="83"/>
      <c r="D18" s="83" t="s">
        <v>177</v>
      </c>
      <c r="E18" s="83"/>
    </row>
    <row r="19" spans="2:5" ht="225" customHeight="1"/>
    <row r="20" spans="2:5" ht="40.5">
      <c r="B20" s="86" t="s">
        <v>198</v>
      </c>
      <c r="C20" s="86"/>
      <c r="D20" s="86"/>
      <c r="E20" s="86"/>
    </row>
    <row r="21" spans="2:5">
      <c r="B21" s="86" t="s">
        <v>232</v>
      </c>
      <c r="D21" s="86" t="s">
        <v>376</v>
      </c>
      <c r="E21" s="86"/>
    </row>
    <row r="23" spans="2:5" ht="28.5" customHeight="1">
      <c r="B23" s="83" t="s">
        <v>178</v>
      </c>
      <c r="C23" s="83"/>
      <c r="D23" s="83" t="s">
        <v>179</v>
      </c>
      <c r="E23" s="83"/>
    </row>
    <row r="24" spans="2:5" ht="224.25" customHeight="1"/>
    <row r="25" spans="2:5" ht="27" customHeight="1">
      <c r="B25" s="86" t="s">
        <v>199</v>
      </c>
      <c r="C25" s="86"/>
      <c r="D25" s="86" t="s">
        <v>199</v>
      </c>
      <c r="E25" s="86"/>
    </row>
    <row r="26" spans="2:5">
      <c r="B26" s="86" t="s">
        <v>376</v>
      </c>
      <c r="C26" s="86"/>
      <c r="D26" s="86" t="s">
        <v>376</v>
      </c>
      <c r="E26" s="86"/>
    </row>
  </sheetData>
  <pageMargins left="0.7" right="0.7" top="0.75" bottom="0.75" header="0.3" footer="0.3"/>
  <pageSetup paperSize="9" scale="9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1"/>
  <dimension ref="A1:AK19"/>
  <sheetViews>
    <sheetView showGridLines="0" zoomScale="115" zoomScaleNormal="115" workbookViewId="0">
      <selection activeCell="I10" sqref="I10"/>
    </sheetView>
  </sheetViews>
  <sheetFormatPr defaultColWidth="0" defaultRowHeight="13.5" zeroHeight="1"/>
  <cols>
    <col min="1" max="1" width="31" style="96" customWidth="1"/>
    <col min="2" max="4" width="4.5703125" style="96" hidden="1" customWidth="1"/>
    <col min="5" max="7" width="4.42578125" style="96" hidden="1" customWidth="1"/>
    <col min="8" max="9" width="4.5703125" style="44" customWidth="1"/>
    <col min="10" max="12" width="4.5703125" style="44" bestFit="1" customWidth="1"/>
    <col min="13" max="13" width="4.42578125" style="44" bestFit="1" customWidth="1"/>
    <col min="14" max="14" width="4.42578125" style="44" customWidth="1"/>
    <col min="15" max="16" width="5.5703125" style="190" customWidth="1"/>
    <col min="17" max="17" width="6.5703125" style="44" customWidth="1"/>
    <col min="18" max="20" width="4.5703125" style="44" hidden="1" customWidth="1"/>
    <col min="21" max="21" width="5.42578125" style="44" hidden="1" customWidth="1"/>
    <col min="22" max="30" width="5.5703125" style="44" customWidth="1"/>
    <col min="31" max="31" width="6.140625" style="44" bestFit="1" customWidth="1"/>
    <col min="32" max="16384" width="8.42578125" style="44" hidden="1"/>
  </cols>
  <sheetData>
    <row r="1" spans="1:37">
      <c r="A1" s="64" t="s">
        <v>302</v>
      </c>
    </row>
    <row r="2" spans="1:37" s="96" customFormat="1">
      <c r="A2" s="97"/>
      <c r="B2" s="98"/>
      <c r="C2" s="98"/>
      <c r="D2" s="98"/>
      <c r="E2" s="98"/>
      <c r="F2" s="98"/>
      <c r="G2" s="98"/>
      <c r="H2" s="586"/>
      <c r="I2" s="586"/>
      <c r="J2" s="586"/>
      <c r="K2" s="586"/>
      <c r="L2" s="586"/>
      <c r="M2" s="586"/>
      <c r="N2" s="587"/>
      <c r="O2" s="586"/>
      <c r="P2" s="493"/>
      <c r="Q2" s="246"/>
      <c r="R2" s="99"/>
      <c r="S2" s="588" t="s">
        <v>363</v>
      </c>
      <c r="T2" s="588"/>
      <c r="U2" s="588"/>
      <c r="V2" s="588"/>
      <c r="W2" s="588"/>
      <c r="X2" s="588"/>
      <c r="Y2" s="588"/>
      <c r="Z2" s="588"/>
      <c r="AA2" s="588"/>
      <c r="AB2" s="588"/>
      <c r="AC2" s="589"/>
      <c r="AD2" s="590"/>
      <c r="AE2" s="588"/>
    </row>
    <row r="3" spans="1:37" s="411" customFormat="1">
      <c r="A3" s="406"/>
      <c r="B3" s="407">
        <v>2006</v>
      </c>
      <c r="C3" s="407">
        <v>2007</v>
      </c>
      <c r="D3" s="407">
        <v>2008</v>
      </c>
      <c r="E3" s="407">
        <v>2009</v>
      </c>
      <c r="F3" s="407">
        <v>2010</v>
      </c>
      <c r="G3" s="407">
        <v>2011</v>
      </c>
      <c r="H3" s="407">
        <v>2017</v>
      </c>
      <c r="I3" s="407">
        <v>2018</v>
      </c>
      <c r="J3" s="407">
        <v>2019</v>
      </c>
      <c r="K3" s="407">
        <v>2020</v>
      </c>
      <c r="L3" s="407">
        <v>2021</v>
      </c>
      <c r="M3" s="407">
        <v>2022</v>
      </c>
      <c r="N3" s="407">
        <v>2023</v>
      </c>
      <c r="O3" s="408">
        <v>2024</v>
      </c>
      <c r="P3" s="495">
        <v>2025</v>
      </c>
      <c r="Q3" s="407" t="s">
        <v>393</v>
      </c>
      <c r="R3" s="407">
        <v>2018</v>
      </c>
      <c r="S3" s="407">
        <v>2019</v>
      </c>
      <c r="T3" s="407">
        <v>2020</v>
      </c>
      <c r="U3" s="407">
        <v>2021</v>
      </c>
      <c r="V3" s="407">
        <v>2017</v>
      </c>
      <c r="W3" s="407">
        <v>2018</v>
      </c>
      <c r="X3" s="407">
        <v>2019</v>
      </c>
      <c r="Y3" s="407">
        <v>2020</v>
      </c>
      <c r="Z3" s="407">
        <v>2021</v>
      </c>
      <c r="AA3" s="407">
        <v>2022</v>
      </c>
      <c r="AB3" s="407">
        <v>2023</v>
      </c>
      <c r="AC3" s="407">
        <v>2024</v>
      </c>
      <c r="AD3" s="495">
        <v>2025</v>
      </c>
      <c r="AE3" s="407" t="s">
        <v>393</v>
      </c>
      <c r="AF3" s="409"/>
      <c r="AG3" s="409"/>
      <c r="AH3" s="409"/>
      <c r="AI3" s="409"/>
      <c r="AJ3" s="409"/>
      <c r="AK3" s="410"/>
    </row>
    <row r="4" spans="1:37">
      <c r="A4" s="101" t="s">
        <v>303</v>
      </c>
      <c r="B4" s="301">
        <v>3555.3539999999998</v>
      </c>
      <c r="C4" s="301">
        <v>4748.0280000000002</v>
      </c>
      <c r="D4" s="301">
        <v>5619.6890000000003</v>
      </c>
      <c r="E4" s="301">
        <v>5662.9030000000002</v>
      </c>
      <c r="F4" s="301">
        <v>5426.5209999999997</v>
      </c>
      <c r="G4" s="301">
        <v>5088.0420000000004</v>
      </c>
      <c r="H4" s="103">
        <v>2809.351592</v>
      </c>
      <c r="I4" s="103">
        <v>2710.956248</v>
      </c>
      <c r="J4" s="103">
        <v>2547.846348</v>
      </c>
      <c r="K4" s="103">
        <v>2377.1619580000001</v>
      </c>
      <c r="L4" s="103">
        <v>2486.6184050000002</v>
      </c>
      <c r="M4" s="103">
        <v>2879.2549739999999</v>
      </c>
      <c r="N4" s="103">
        <v>2988.7638379999999</v>
      </c>
      <c r="O4" s="103">
        <v>3130.9364529999998</v>
      </c>
      <c r="P4" s="103">
        <v>3364.3935700000002</v>
      </c>
      <c r="Q4" s="103">
        <v>3461.534048</v>
      </c>
      <c r="R4" s="87"/>
      <c r="S4" s="87"/>
      <c r="T4" s="87"/>
      <c r="U4" s="87"/>
      <c r="V4" s="87">
        <v>5.007379938102785</v>
      </c>
      <c r="W4" s="87">
        <v>-3.502421849945514</v>
      </c>
      <c r="X4" s="87">
        <v>-6.0166924538281989</v>
      </c>
      <c r="Y4" s="87">
        <v>-6.6991633986870136</v>
      </c>
      <c r="Z4" s="87">
        <v>4.6045010366937644</v>
      </c>
      <c r="AA4" s="87">
        <v>15.789980811309867</v>
      </c>
      <c r="AB4" s="87">
        <v>3.803375004606302</v>
      </c>
      <c r="AC4" s="87">
        <v>4.7569036132054432</v>
      </c>
      <c r="AD4" s="87">
        <v>7.4564629625844425</v>
      </c>
      <c r="AE4" s="87">
        <v>9.4139270097101999</v>
      </c>
      <c r="AF4" s="87"/>
      <c r="AG4" s="154"/>
      <c r="AH4" s="154"/>
      <c r="AI4" s="154"/>
      <c r="AJ4" s="154"/>
    </row>
    <row r="5" spans="1:37">
      <c r="A5" s="101" t="s">
        <v>304</v>
      </c>
      <c r="B5" s="31">
        <v>204.90600000000001</v>
      </c>
      <c r="C5" s="31">
        <v>234.095</v>
      </c>
      <c r="D5" s="31">
        <v>267.221</v>
      </c>
      <c r="E5" s="31">
        <v>199.99799999999999</v>
      </c>
      <c r="F5" s="31">
        <v>204.78899999999999</v>
      </c>
      <c r="G5" s="31">
        <v>204.149</v>
      </c>
      <c r="H5" s="103">
        <v>479.00241499999998</v>
      </c>
      <c r="I5" s="103">
        <v>526.74192600000003</v>
      </c>
      <c r="J5" s="103">
        <v>550.725641</v>
      </c>
      <c r="K5" s="103">
        <v>439.17501099999998</v>
      </c>
      <c r="L5" s="103">
        <v>480.94893500000001</v>
      </c>
      <c r="M5" s="103">
        <v>492.59309200000001</v>
      </c>
      <c r="N5" s="103">
        <v>339.68810200000001</v>
      </c>
      <c r="O5" s="103">
        <v>358.63529699999998</v>
      </c>
      <c r="P5" s="103">
        <v>385.815427</v>
      </c>
      <c r="Q5" s="105">
        <v>409.31373100000002</v>
      </c>
      <c r="R5" s="87"/>
      <c r="S5" s="87"/>
      <c r="T5" s="87"/>
      <c r="U5" s="87"/>
      <c r="V5" s="87">
        <v>19.706823373487616</v>
      </c>
      <c r="W5" s="87">
        <v>9.9664447412024071</v>
      </c>
      <c r="X5" s="87">
        <v>4.5532192931989846</v>
      </c>
      <c r="Y5" s="87">
        <v>-20.255209072424506</v>
      </c>
      <c r="Z5" s="87">
        <v>9.5119082264905952</v>
      </c>
      <c r="AA5" s="87">
        <v>2.4210796932110812</v>
      </c>
      <c r="AB5" s="87">
        <v>-31.040831161310724</v>
      </c>
      <c r="AC5" s="87">
        <v>5.5778212096460056</v>
      </c>
      <c r="AD5" s="87">
        <v>7.5787660130954837</v>
      </c>
      <c r="AE5" s="87">
        <v>11.322283610638273</v>
      </c>
      <c r="AF5" s="87"/>
      <c r="AG5" s="154"/>
      <c r="AH5" s="154"/>
      <c r="AI5" s="154"/>
      <c r="AJ5" s="154"/>
    </row>
    <row r="6" spans="1:37">
      <c r="A6" s="104" t="s">
        <v>305</v>
      </c>
      <c r="B6" s="31">
        <v>43.143000000000001</v>
      </c>
      <c r="C6" s="31">
        <v>46.92</v>
      </c>
      <c r="D6" s="31">
        <v>28.844000000000001</v>
      </c>
      <c r="E6" s="31">
        <v>-33.265000000000001</v>
      </c>
      <c r="F6" s="31">
        <v>-29.628</v>
      </c>
      <c r="G6" s="31">
        <v>-19.305</v>
      </c>
      <c r="H6" s="103">
        <v>82.283500000000004</v>
      </c>
      <c r="I6" s="103">
        <v>87.901758999999998</v>
      </c>
      <c r="J6" s="103">
        <v>124.330134</v>
      </c>
      <c r="K6" s="103">
        <v>44.447898000000002</v>
      </c>
      <c r="L6" s="103">
        <v>50.004334</v>
      </c>
      <c r="M6" s="103">
        <v>48.055138999999997</v>
      </c>
      <c r="N6" s="103">
        <v>38.510784000000001</v>
      </c>
      <c r="O6" s="105">
        <v>25.449324000000001</v>
      </c>
      <c r="P6" s="105">
        <v>40.006853999999997</v>
      </c>
      <c r="Q6" s="105">
        <v>12.299208</v>
      </c>
      <c r="R6" s="87"/>
      <c r="S6" s="87"/>
      <c r="T6" s="87"/>
      <c r="U6" s="87"/>
      <c r="V6" s="87">
        <v>62.101370078530138</v>
      </c>
      <c r="W6" s="87">
        <v>6.8279290501740864</v>
      </c>
      <c r="X6" s="87">
        <v>41.442145657176212</v>
      </c>
      <c r="Y6" s="87">
        <v>-64.250100462370611</v>
      </c>
      <c r="Z6" s="87">
        <v>12.501009609048319</v>
      </c>
      <c r="AA6" s="87">
        <v>-3.8980521168425208</v>
      </c>
      <c r="AB6" s="87">
        <v>-19.861257710647749</v>
      </c>
      <c r="AC6" s="87">
        <v>-33.916370022485133</v>
      </c>
      <c r="AD6" s="87">
        <v>57.202030199309007</v>
      </c>
      <c r="AE6" s="87">
        <v>15.896294594559702</v>
      </c>
      <c r="AF6" s="87"/>
      <c r="AG6" s="154"/>
      <c r="AH6" s="154"/>
      <c r="AI6" s="154"/>
      <c r="AJ6" s="154"/>
    </row>
    <row r="7" spans="1:37">
      <c r="A7" s="106" t="s">
        <v>306</v>
      </c>
      <c r="B7" s="31">
        <v>2.4269313266695809</v>
      </c>
      <c r="C7" s="31">
        <v>1.1301419108503017</v>
      </c>
      <c r="D7" s="31">
        <v>0.55641950875009416</v>
      </c>
      <c r="E7" s="31">
        <v>-0.58966946602341019</v>
      </c>
      <c r="F7" s="31">
        <v>-0.5343469597699575</v>
      </c>
      <c r="G7" s="31">
        <v>-0.36720498987927502</v>
      </c>
      <c r="H7" s="87">
        <v>2.9831099510192871</v>
      </c>
      <c r="I7" s="87">
        <v>3.1217939853668213</v>
      </c>
      <c r="J7" s="87">
        <v>4.590944766998291</v>
      </c>
      <c r="K7" s="87">
        <v>1.7873270511627197</v>
      </c>
      <c r="L7" s="87">
        <v>2.0605208873748779</v>
      </c>
      <c r="M7" s="87">
        <v>1.8045576810836792</v>
      </c>
      <c r="N7" s="87">
        <v>1.3100439310073853</v>
      </c>
      <c r="O7" s="87">
        <v>0.8288312554359436</v>
      </c>
      <c r="P7" s="87">
        <v>1.2342326641082764</v>
      </c>
      <c r="Q7" s="87">
        <v>1.2662580013275146</v>
      </c>
      <c r="R7" s="87"/>
      <c r="S7" s="87"/>
      <c r="T7" s="87"/>
      <c r="U7" s="87"/>
      <c r="V7" s="87"/>
      <c r="W7" s="87"/>
      <c r="X7" s="87"/>
      <c r="Y7" s="87"/>
      <c r="Z7" s="87"/>
      <c r="AA7" s="87"/>
      <c r="AB7" s="87"/>
      <c r="AC7" s="87"/>
      <c r="AD7" s="87"/>
      <c r="AE7" s="87"/>
      <c r="AF7" s="87"/>
      <c r="AG7" s="154"/>
      <c r="AH7" s="154"/>
      <c r="AI7" s="154"/>
      <c r="AJ7" s="154"/>
    </row>
    <row r="8" spans="1:37">
      <c r="A8" s="106" t="s">
        <v>307</v>
      </c>
      <c r="B8" s="31">
        <v>42.110040701589995</v>
      </c>
      <c r="C8" s="31">
        <v>21.375805522083095</v>
      </c>
      <c r="D8" s="31">
        <v>11.507312752834538</v>
      </c>
      <c r="E8" s="31">
        <v>-14.239575017283116</v>
      </c>
      <c r="F8" s="31">
        <v>-14.638810040836292</v>
      </c>
      <c r="G8" s="31">
        <v>-9.4415290337410553</v>
      </c>
      <c r="H8" s="87">
        <v>19.798137664794922</v>
      </c>
      <c r="I8" s="87">
        <v>17.191019058227539</v>
      </c>
      <c r="J8" s="87">
        <v>22.316650390625</v>
      </c>
      <c r="K8" s="87">
        <v>9.3525161743164063</v>
      </c>
      <c r="L8" s="87">
        <v>10.954892158508301</v>
      </c>
      <c r="M8" s="87">
        <v>9.890833854675293</v>
      </c>
      <c r="N8" s="87">
        <v>9.3676776885986328</v>
      </c>
      <c r="O8" s="87">
        <v>7.3942265510559082</v>
      </c>
      <c r="P8" s="87">
        <v>10.841474533081055</v>
      </c>
      <c r="Q8" s="87">
        <v>11.006104469299316</v>
      </c>
      <c r="R8" s="87"/>
      <c r="S8" s="87"/>
      <c r="T8" s="87"/>
      <c r="U8" s="87"/>
      <c r="V8" s="87"/>
      <c r="W8" s="87"/>
      <c r="X8" s="87"/>
      <c r="Y8" s="87"/>
      <c r="Z8" s="87"/>
      <c r="AA8" s="87"/>
      <c r="AB8" s="87"/>
      <c r="AC8" s="87"/>
      <c r="AD8" s="87"/>
      <c r="AE8" s="87"/>
      <c r="AF8" s="87"/>
      <c r="AG8" s="154"/>
      <c r="AH8" s="154"/>
      <c r="AI8" s="154"/>
      <c r="AJ8" s="154"/>
    </row>
    <row r="9" spans="1:37" hidden="1">
      <c r="A9" s="107"/>
      <c r="B9" s="31"/>
      <c r="C9" s="31"/>
      <c r="D9" s="31"/>
      <c r="E9" s="31"/>
      <c r="F9" s="31"/>
      <c r="G9" s="31"/>
      <c r="H9" s="87"/>
      <c r="I9" s="87"/>
      <c r="J9" s="87"/>
      <c r="K9" s="87"/>
      <c r="L9" s="87"/>
      <c r="M9" s="87"/>
      <c r="N9" s="87"/>
      <c r="O9" s="87"/>
      <c r="P9" s="87"/>
      <c r="Q9" s="105"/>
      <c r="R9" s="87"/>
      <c r="S9" s="87"/>
      <c r="T9" s="87"/>
      <c r="U9" s="87"/>
      <c r="V9" s="87"/>
      <c r="W9" s="87"/>
      <c r="X9" s="87"/>
      <c r="Y9" s="87"/>
      <c r="Z9" s="87"/>
      <c r="AA9" s="87"/>
      <c r="AB9" s="87"/>
      <c r="AC9" s="87"/>
      <c r="AD9" s="87"/>
      <c r="AE9" s="87"/>
      <c r="AF9" s="87"/>
      <c r="AG9" s="154"/>
      <c r="AH9" s="154"/>
      <c r="AI9" s="154"/>
      <c r="AJ9" s="154"/>
    </row>
    <row r="10" spans="1:37" ht="27">
      <c r="A10" s="104" t="s">
        <v>308</v>
      </c>
      <c r="B10" s="31">
        <v>3329.6840000000002</v>
      </c>
      <c r="C10" s="31">
        <v>4485.75</v>
      </c>
      <c r="D10" s="31">
        <v>5314.4380000000001</v>
      </c>
      <c r="E10" s="31">
        <v>5426.5309999999999</v>
      </c>
      <c r="F10" s="31">
        <v>5179.4480000000003</v>
      </c>
      <c r="G10" s="31">
        <v>4843.0879999999997</v>
      </c>
      <c r="H10" s="103">
        <v>2258.8246730000001</v>
      </c>
      <c r="I10" s="103">
        <v>2133.0804019999996</v>
      </c>
      <c r="J10" s="103">
        <v>1946.561146</v>
      </c>
      <c r="K10" s="103">
        <v>1895.4193749999999</v>
      </c>
      <c r="L10" s="103">
        <v>1963.6799720000001</v>
      </c>
      <c r="M10" s="103">
        <v>2351.1706920000001</v>
      </c>
      <c r="N10" s="103">
        <v>2611.1993379999999</v>
      </c>
      <c r="O10" s="103">
        <v>2738.2387599999997</v>
      </c>
      <c r="P10" s="103">
        <v>2936.6864969999997</v>
      </c>
      <c r="Q10" s="103">
        <v>3001.7583289999998</v>
      </c>
      <c r="R10" s="87"/>
      <c r="S10" s="87"/>
      <c r="T10" s="87"/>
      <c r="U10" s="87"/>
      <c r="V10" s="87">
        <v>3.1825711163348647</v>
      </c>
      <c r="W10" s="87">
        <v>-5.5668008457246287</v>
      </c>
      <c r="X10" s="87">
        <v>-8.7441268423411049</v>
      </c>
      <c r="Y10" s="87">
        <v>-2.6272881848634189</v>
      </c>
      <c r="Z10" s="87">
        <v>3.6013453223247893</v>
      </c>
      <c r="AA10" s="87">
        <v>19.732885476513886</v>
      </c>
      <c r="AB10" s="87">
        <v>11.059539270575414</v>
      </c>
      <c r="AC10" s="87">
        <v>4.8651751764498874</v>
      </c>
      <c r="AD10" s="87">
        <v>7.2472766034471059</v>
      </c>
      <c r="AE10" s="87">
        <v>9.0068107756637659</v>
      </c>
      <c r="AF10" s="87"/>
      <c r="AG10" s="154"/>
      <c r="AH10" s="154"/>
      <c r="AI10" s="154"/>
      <c r="AJ10" s="154"/>
    </row>
    <row r="11" spans="1:37" ht="27">
      <c r="A11" s="108" t="s">
        <v>386</v>
      </c>
      <c r="B11" s="31">
        <v>93.652671435812024</v>
      </c>
      <c r="C11" s="31">
        <v>94.476064589341092</v>
      </c>
      <c r="D11" s="31">
        <v>94.568186958388623</v>
      </c>
      <c r="E11" s="31">
        <v>95.825957110690396</v>
      </c>
      <c r="F11" s="31">
        <v>95.446935522777864</v>
      </c>
      <c r="G11" s="31">
        <v>95.185692256471143</v>
      </c>
      <c r="H11" s="87">
        <v>80.403772864610531</v>
      </c>
      <c r="I11" s="87">
        <v>78.683689697082855</v>
      </c>
      <c r="J11" s="87">
        <v>76.400256535407053</v>
      </c>
      <c r="K11" s="87">
        <v>79.734549369732079</v>
      </c>
      <c r="L11" s="87">
        <v>78.969896146972346</v>
      </c>
      <c r="M11" s="87">
        <v>81.658995581542413</v>
      </c>
      <c r="N11" s="87">
        <v>87.367201944846343</v>
      </c>
      <c r="O11" s="87">
        <v>87.457500371055914</v>
      </c>
      <c r="P11" s="87">
        <v>87.287246152952306</v>
      </c>
      <c r="Q11" s="87">
        <v>86.717573404610917</v>
      </c>
      <c r="R11" s="87"/>
      <c r="S11" s="87"/>
      <c r="T11" s="87"/>
      <c r="U11" s="87"/>
      <c r="V11" s="87"/>
      <c r="W11" s="87"/>
      <c r="X11" s="87"/>
      <c r="Y11" s="87"/>
      <c r="Z11" s="87"/>
      <c r="AA11" s="87"/>
      <c r="AB11" s="87"/>
      <c r="AC11" s="87"/>
      <c r="AD11" s="87"/>
      <c r="AE11" s="87"/>
      <c r="AF11" s="87"/>
      <c r="AG11" s="154"/>
      <c r="AH11" s="154"/>
      <c r="AI11" s="154"/>
      <c r="AJ11" s="154"/>
    </row>
    <row r="12" spans="1:37" hidden="1">
      <c r="A12" s="101" t="s">
        <v>309</v>
      </c>
      <c r="B12" s="31">
        <v>2690.1309999999999</v>
      </c>
      <c r="C12" s="31">
        <v>3406.607</v>
      </c>
      <c r="D12" s="31">
        <v>4051.1990000000001</v>
      </c>
      <c r="E12" s="31">
        <v>4054.95</v>
      </c>
      <c r="F12" s="31">
        <v>3953.7350000000001</v>
      </c>
      <c r="G12" s="31">
        <v>3665.59</v>
      </c>
      <c r="H12" s="103"/>
      <c r="I12" s="103"/>
      <c r="J12" s="103"/>
      <c r="K12" s="103"/>
      <c r="L12" s="103"/>
      <c r="M12" s="103"/>
      <c r="N12" s="103"/>
      <c r="O12" s="87"/>
      <c r="P12" s="87"/>
      <c r="Q12" s="105"/>
      <c r="R12" s="87"/>
      <c r="S12" s="87"/>
      <c r="T12" s="87"/>
      <c r="U12" s="87"/>
      <c r="V12" s="87"/>
      <c r="W12" s="87"/>
      <c r="X12" s="87"/>
      <c r="Y12" s="87"/>
      <c r="Z12" s="87"/>
      <c r="AA12" s="87"/>
      <c r="AB12" s="87"/>
      <c r="AC12" s="87"/>
      <c r="AD12" s="87"/>
      <c r="AE12" s="87"/>
      <c r="AF12" s="87"/>
      <c r="AG12" s="154"/>
      <c r="AH12" s="154"/>
      <c r="AI12" s="154"/>
      <c r="AJ12" s="154"/>
    </row>
    <row r="13" spans="1:37" hidden="1">
      <c r="A13" s="107" t="s">
        <v>310</v>
      </c>
      <c r="B13" s="31">
        <v>75.664223590674794</v>
      </c>
      <c r="C13" s="31">
        <v>71.747828782812562</v>
      </c>
      <c r="D13" s="31">
        <v>72.089380746870518</v>
      </c>
      <c r="E13" s="31">
        <v>71.605499864645381</v>
      </c>
      <c r="F13" s="31">
        <v>72.859480318974164</v>
      </c>
      <c r="G13" s="31">
        <v>72.04323391984579</v>
      </c>
      <c r="H13" s="103"/>
      <c r="I13" s="103"/>
      <c r="J13" s="103"/>
      <c r="K13" s="103"/>
      <c r="L13" s="103"/>
      <c r="M13" s="103"/>
      <c r="N13" s="103"/>
      <c r="O13" s="87"/>
      <c r="P13" s="87"/>
      <c r="Q13" s="105"/>
      <c r="R13" s="87"/>
      <c r="S13" s="87"/>
      <c r="T13" s="87"/>
      <c r="U13" s="87"/>
      <c r="V13" s="87"/>
      <c r="W13" s="87"/>
      <c r="X13" s="87"/>
      <c r="Y13" s="87"/>
      <c r="Z13" s="87"/>
      <c r="AA13" s="87"/>
      <c r="AB13" s="87"/>
      <c r="AC13" s="87"/>
      <c r="AD13" s="87"/>
      <c r="AE13" s="87"/>
      <c r="AF13" s="87"/>
      <c r="AG13" s="154"/>
      <c r="AH13" s="154"/>
      <c r="AI13" s="154"/>
      <c r="AJ13" s="154"/>
    </row>
    <row r="14" spans="1:37">
      <c r="A14" s="101" t="s">
        <v>311</v>
      </c>
      <c r="B14" s="31">
        <v>397.28500000000003</v>
      </c>
      <c r="C14" s="31">
        <v>537.98400000000004</v>
      </c>
      <c r="D14" s="31">
        <v>560.30200000000002</v>
      </c>
      <c r="E14" s="31">
        <v>580.35900000000004</v>
      </c>
      <c r="F14" s="31">
        <v>835.95699999999999</v>
      </c>
      <c r="G14" s="31">
        <v>929.35799999999995</v>
      </c>
      <c r="H14" s="103">
        <v>388.70657</v>
      </c>
      <c r="I14" s="103">
        <v>361.64440999999999</v>
      </c>
      <c r="J14" s="103">
        <v>69.468965999999995</v>
      </c>
      <c r="K14" s="103">
        <v>39.033265</v>
      </c>
      <c r="L14" s="103">
        <v>36.375526000000001</v>
      </c>
      <c r="M14" s="103">
        <v>26.886682</v>
      </c>
      <c r="N14" s="103">
        <v>3.4284400000000002</v>
      </c>
      <c r="O14" s="105">
        <v>1.1268579999999999</v>
      </c>
      <c r="P14" s="105">
        <v>0.41354000000000002</v>
      </c>
      <c r="Q14" s="105">
        <v>0.41599999999999998</v>
      </c>
      <c r="R14" s="87"/>
      <c r="S14" s="87"/>
      <c r="T14" s="87"/>
      <c r="U14" s="87"/>
      <c r="V14" s="87">
        <v>-31.486305260468008</v>
      </c>
      <c r="W14" s="87">
        <v>-6.9621051169780905</v>
      </c>
      <c r="X14" s="87">
        <v>-80.790808850052457</v>
      </c>
      <c r="Y14" s="87">
        <v>-43.81193898869892</v>
      </c>
      <c r="Z14" s="87">
        <v>-6.8089077354917649</v>
      </c>
      <c r="AA14" s="87">
        <v>-26.085791859064798</v>
      </c>
      <c r="AB14" s="87">
        <v>-87.248556738983268</v>
      </c>
      <c r="AC14" s="87">
        <v>-67.132048395188491</v>
      </c>
      <c r="AD14" s="87">
        <v>-63.301498502916957</v>
      </c>
      <c r="AE14" s="87">
        <v>-63.027546255561418</v>
      </c>
      <c r="AF14" s="87"/>
      <c r="AG14" s="154"/>
      <c r="AH14" s="154"/>
      <c r="AI14" s="154"/>
      <c r="AJ14" s="154"/>
    </row>
    <row r="15" spans="1:37">
      <c r="A15" s="107" t="s">
        <v>312</v>
      </c>
      <c r="B15" s="31">
        <v>11.174274066661155</v>
      </c>
      <c r="C15" s="31">
        <v>11.330682969856118</v>
      </c>
      <c r="D15" s="31">
        <v>9.9703382162251337</v>
      </c>
      <c r="E15" s="31">
        <v>10.248436181937073</v>
      </c>
      <c r="F15" s="31">
        <v>15.405026535417443</v>
      </c>
      <c r="G15" s="31">
        <v>18.265533185457194</v>
      </c>
      <c r="H15" s="87">
        <v>13.836166719284741</v>
      </c>
      <c r="I15" s="87">
        <v>13.340105000469929</v>
      </c>
      <c r="J15" s="87">
        <v>2.7265759591245176</v>
      </c>
      <c r="K15" s="87">
        <v>1.6420111750753499</v>
      </c>
      <c r="L15" s="87">
        <v>1.4628511526681149</v>
      </c>
      <c r="M15" s="87">
        <v>0.93380691334354893</v>
      </c>
      <c r="N15" s="87">
        <v>0.11471097034867163</v>
      </c>
      <c r="O15" s="87">
        <v>3.5991084996958897E-2</v>
      </c>
      <c r="P15" s="87">
        <v>1.2291665389195237E-2</v>
      </c>
      <c r="Q15" s="87">
        <v>1.2017793100731042E-2</v>
      </c>
      <c r="R15" s="87"/>
      <c r="S15" s="87"/>
      <c r="T15" s="87"/>
      <c r="U15" s="87"/>
      <c r="V15" s="87"/>
      <c r="W15" s="87"/>
      <c r="X15" s="87"/>
      <c r="Y15" s="87"/>
      <c r="Z15" s="87"/>
      <c r="AA15" s="87"/>
      <c r="AB15" s="87"/>
      <c r="AC15" s="87"/>
      <c r="AD15" s="87"/>
      <c r="AE15" s="87"/>
      <c r="AF15" s="87"/>
      <c r="AG15" s="154"/>
      <c r="AH15" s="154"/>
      <c r="AI15" s="154"/>
      <c r="AJ15" s="154"/>
    </row>
    <row r="16" spans="1:37" hidden="1">
      <c r="A16" s="107"/>
      <c r="B16" s="31"/>
      <c r="C16" s="31"/>
      <c r="D16" s="31"/>
      <c r="E16" s="31"/>
      <c r="F16" s="31"/>
      <c r="G16" s="31"/>
      <c r="H16" s="110"/>
      <c r="I16" s="110"/>
      <c r="J16" s="110"/>
      <c r="K16" s="110"/>
      <c r="L16" s="110"/>
      <c r="M16" s="87"/>
      <c r="N16" s="87"/>
      <c r="O16" s="87"/>
      <c r="P16" s="87"/>
      <c r="Q16" s="105"/>
      <c r="R16" s="87"/>
      <c r="S16" s="87"/>
      <c r="T16" s="87"/>
      <c r="U16" s="87"/>
      <c r="V16" s="87"/>
      <c r="W16" s="110"/>
      <c r="X16" s="110"/>
      <c r="Y16" s="110"/>
      <c r="Z16" s="110"/>
      <c r="AA16" s="87"/>
      <c r="AB16" s="87"/>
      <c r="AC16" s="87"/>
      <c r="AD16" s="87"/>
      <c r="AE16" s="87"/>
      <c r="AF16" s="87"/>
      <c r="AG16" s="154"/>
      <c r="AH16" s="154"/>
      <c r="AI16" s="154"/>
      <c r="AJ16" s="154"/>
    </row>
    <row r="17" spans="1:36" ht="27">
      <c r="A17" s="244" t="s">
        <v>313</v>
      </c>
      <c r="B17" s="31">
        <v>3.1459999999999999</v>
      </c>
      <c r="C17" s="31">
        <v>2.3660000000000001</v>
      </c>
      <c r="D17" s="31">
        <v>9.8740000000000006</v>
      </c>
      <c r="E17" s="31">
        <v>119.962</v>
      </c>
      <c r="F17" s="31">
        <v>167.28</v>
      </c>
      <c r="G17" s="31">
        <v>127.39400000000001</v>
      </c>
      <c r="H17" s="348">
        <v>54.433450999999998</v>
      </c>
      <c r="I17" s="348">
        <v>42.806705000000001</v>
      </c>
      <c r="J17" s="348">
        <v>34.167897000000004</v>
      </c>
      <c r="K17" s="348">
        <v>45.337896999999998</v>
      </c>
      <c r="L17" s="348">
        <v>34.478769999999997</v>
      </c>
      <c r="M17" s="348">
        <v>29.055257000000001</v>
      </c>
      <c r="N17" s="348">
        <v>29.910478999999999</v>
      </c>
      <c r="O17" s="404">
        <v>46.742953999999997</v>
      </c>
      <c r="P17" s="494">
        <v>45.896948000000002</v>
      </c>
      <c r="Q17" s="457">
        <v>9.7578669999999992</v>
      </c>
      <c r="R17" s="405"/>
      <c r="S17" s="405"/>
      <c r="T17" s="405"/>
      <c r="U17" s="405"/>
      <c r="V17" s="432">
        <v>-11.39564802625036</v>
      </c>
      <c r="W17" s="455">
        <v>-21.359560686314005</v>
      </c>
      <c r="X17" s="455">
        <v>-20.180969313101759</v>
      </c>
      <c r="Y17" s="455">
        <v>32.691505713682048</v>
      </c>
      <c r="Z17" s="455">
        <v>-23.951545436701661</v>
      </c>
      <c r="AA17" s="455">
        <v>-15.73000718993165</v>
      </c>
      <c r="AB17" s="455">
        <v>2.943432921622402</v>
      </c>
      <c r="AC17" s="455">
        <v>56.276179996983664</v>
      </c>
      <c r="AD17" s="455">
        <v>-1.8099112863085076</v>
      </c>
      <c r="AE17" s="456">
        <v>-26.496464769233196</v>
      </c>
      <c r="AF17" s="245"/>
      <c r="AG17" s="154"/>
      <c r="AH17" s="154"/>
      <c r="AI17" s="154"/>
      <c r="AJ17" s="154"/>
    </row>
    <row r="18" spans="1:36">
      <c r="B18" s="109"/>
      <c r="C18" s="109"/>
      <c r="D18" s="109"/>
      <c r="E18" s="109"/>
      <c r="F18" s="109"/>
      <c r="G18" s="109"/>
      <c r="H18" s="110"/>
      <c r="I18" s="110"/>
      <c r="J18" s="110"/>
      <c r="K18" s="110"/>
      <c r="L18" s="110"/>
      <c r="M18" s="87"/>
      <c r="N18" s="87"/>
      <c r="O18" s="105"/>
      <c r="P18" s="105"/>
      <c r="Q18" s="87"/>
      <c r="R18" s="87"/>
      <c r="S18" s="87"/>
      <c r="T18" s="87"/>
      <c r="U18" s="100"/>
      <c r="V18" s="100"/>
      <c r="W18" s="100"/>
      <c r="X18" s="100"/>
    </row>
    <row r="19" spans="1:36">
      <c r="A19" s="161" t="s">
        <v>232</v>
      </c>
      <c r="B19" s="102"/>
      <c r="C19" s="102"/>
      <c r="D19" s="102"/>
      <c r="E19" s="102"/>
      <c r="F19" s="102"/>
      <c r="G19" s="102"/>
      <c r="H19" s="103"/>
      <c r="I19" s="103"/>
      <c r="J19" s="103"/>
      <c r="K19" s="103"/>
      <c r="L19" s="103"/>
      <c r="M19" s="103"/>
      <c r="N19" s="103"/>
      <c r="O19" s="105"/>
      <c r="P19" s="105"/>
      <c r="Q19" s="100"/>
      <c r="R19" s="100"/>
      <c r="S19" s="100"/>
      <c r="T19" s="100"/>
      <c r="U19" s="100"/>
      <c r="V19" s="100"/>
      <c r="W19" s="100"/>
      <c r="X19" s="100"/>
    </row>
  </sheetData>
  <mergeCells count="2">
    <mergeCell ref="H2:O2"/>
    <mergeCell ref="S2:AE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22"/>
  <dimension ref="B1:V227"/>
  <sheetViews>
    <sheetView showGridLines="0" topLeftCell="B3" zoomScale="115" zoomScaleNormal="115" workbookViewId="0">
      <selection activeCell="M19" sqref="M19"/>
    </sheetView>
  </sheetViews>
  <sheetFormatPr defaultColWidth="8.5703125" defaultRowHeight="13.5"/>
  <cols>
    <col min="1" max="1" width="0" style="96" hidden="1" customWidth="1"/>
    <col min="2" max="2" width="40.140625" style="96" customWidth="1"/>
    <col min="3" max="3" width="16.140625" style="96" customWidth="1"/>
    <col min="4" max="5" width="9.140625" style="96" hidden="1" customWidth="1"/>
    <col min="6" max="6" width="8.140625" style="96" hidden="1" customWidth="1"/>
    <col min="7" max="10" width="8.140625" style="96" customWidth="1"/>
    <col min="11" max="11" width="8.140625" style="279" customWidth="1"/>
    <col min="12" max="13" width="7.42578125" style="279" customWidth="1"/>
    <col min="14" max="14" width="10" style="279" customWidth="1"/>
    <col min="15" max="15" width="8.42578125" style="279" bestFit="1" customWidth="1"/>
    <col min="16" max="16384" width="8.5703125" style="96"/>
  </cols>
  <sheetData>
    <row r="1" spans="2:22">
      <c r="B1" s="226" t="s">
        <v>321</v>
      </c>
      <c r="C1" s="33"/>
      <c r="K1" s="96"/>
      <c r="L1" s="96"/>
      <c r="M1" s="96"/>
      <c r="N1" s="96"/>
      <c r="O1" s="96"/>
    </row>
    <row r="2" spans="2:22">
      <c r="K2" s="96"/>
      <c r="L2" s="96"/>
      <c r="M2" s="96"/>
      <c r="N2" s="96"/>
      <c r="O2" s="96"/>
    </row>
    <row r="3" spans="2:22" ht="33" customHeight="1">
      <c r="B3" s="140" t="s">
        <v>322</v>
      </c>
      <c r="C3" s="141" t="s">
        <v>323</v>
      </c>
      <c r="D3" s="141">
        <v>2016</v>
      </c>
      <c r="E3" s="141">
        <v>2017</v>
      </c>
      <c r="F3" s="438">
        <v>43465</v>
      </c>
      <c r="G3" s="438">
        <v>43830</v>
      </c>
      <c r="H3" s="438">
        <v>44196</v>
      </c>
      <c r="I3" s="438">
        <v>44561</v>
      </c>
      <c r="J3" s="438">
        <v>44926</v>
      </c>
      <c r="K3" s="438">
        <v>45291</v>
      </c>
      <c r="L3" s="438">
        <v>45657</v>
      </c>
      <c r="M3" s="438">
        <v>46022</v>
      </c>
      <c r="N3" s="592" t="s">
        <v>324</v>
      </c>
      <c r="O3" s="593"/>
    </row>
    <row r="4" spans="2:22">
      <c r="B4" s="142" t="s">
        <v>158</v>
      </c>
      <c r="C4" s="480" t="s">
        <v>325</v>
      </c>
      <c r="D4" s="144">
        <v>1.2755857844584328</v>
      </c>
      <c r="E4" s="144">
        <v>4.8189798011591067</v>
      </c>
      <c r="F4" s="144">
        <v>2.6826053613358214</v>
      </c>
      <c r="G4" s="144">
        <v>5.9850680078790575</v>
      </c>
      <c r="H4" s="144">
        <v>7.7892402777623992E-2</v>
      </c>
      <c r="I4" s="144">
        <v>6.7560371991958634</v>
      </c>
      <c r="J4" s="231">
        <v>9.9940164563035783</v>
      </c>
      <c r="K4" s="231">
        <v>-2.1870872248639484</v>
      </c>
      <c r="L4" s="231">
        <v>5.4759987924668296</v>
      </c>
      <c r="M4" s="231">
        <v>8.5715019148596472</v>
      </c>
      <c r="N4" s="203">
        <v>9.4790759180625415</v>
      </c>
      <c r="O4" s="426">
        <v>46112</v>
      </c>
    </row>
    <row r="5" spans="2:22">
      <c r="B5" s="145" t="s">
        <v>116</v>
      </c>
      <c r="C5" s="143"/>
      <c r="D5" s="139">
        <v>4.6362611498324213</v>
      </c>
      <c r="E5" s="139">
        <v>6.8032946556070728</v>
      </c>
      <c r="F5" s="139">
        <v>6.9925500420303655</v>
      </c>
      <c r="G5" s="139">
        <v>6.2030631560491267</v>
      </c>
      <c r="H5" s="139">
        <v>8.1321595517769296E-2</v>
      </c>
      <c r="I5" s="139">
        <v>5.1471692011716197</v>
      </c>
      <c r="J5" s="232">
        <v>7.76558482647145</v>
      </c>
      <c r="K5" s="232">
        <v>3.445710231354604</v>
      </c>
      <c r="L5" s="232">
        <v>6.0123966432043208</v>
      </c>
      <c r="M5" s="232">
        <v>7.9499718504888905</v>
      </c>
      <c r="N5" s="146">
        <v>8.5149149968940741</v>
      </c>
      <c r="O5" s="425">
        <v>46112</v>
      </c>
    </row>
    <row r="6" spans="2:22">
      <c r="B6" s="145" t="s">
        <v>326</v>
      </c>
      <c r="C6" s="143"/>
      <c r="D6" s="139">
        <v>7.2877972036417882</v>
      </c>
      <c r="E6" s="139">
        <v>12.928083448924642</v>
      </c>
      <c r="F6" s="139">
        <v>11.761513903540743</v>
      </c>
      <c r="G6" s="139">
        <v>8.9455530899837257</v>
      </c>
      <c r="H6" s="139">
        <v>-7.7825603158658279</v>
      </c>
      <c r="I6" s="139">
        <v>-4.5887552163368479</v>
      </c>
      <c r="J6" s="232">
        <v>0.88515159116102637</v>
      </c>
      <c r="K6" s="232">
        <v>11.657488052696863</v>
      </c>
      <c r="L6" s="232">
        <v>13.523086299637587</v>
      </c>
      <c r="M6" s="232">
        <v>9.7940199083295543</v>
      </c>
      <c r="N6" s="146">
        <v>9.340335640417452</v>
      </c>
      <c r="O6" s="425">
        <v>46112</v>
      </c>
    </row>
    <row r="7" spans="2:22">
      <c r="B7" s="145" t="s">
        <v>327</v>
      </c>
      <c r="C7" s="143"/>
      <c r="D7" s="139">
        <v>4.078974923996026</v>
      </c>
      <c r="E7" s="139">
        <v>4.7855900134524676</v>
      </c>
      <c r="F7" s="139">
        <v>4.6945416034966936</v>
      </c>
      <c r="G7" s="139">
        <v>5.7657088861230221</v>
      </c>
      <c r="H7" s="139">
        <v>4.11898813054139</v>
      </c>
      <c r="I7" s="139">
        <v>9.0551156061113183</v>
      </c>
      <c r="J7" s="232">
        <v>9.9463830606822299</v>
      </c>
      <c r="K7" s="232">
        <v>0.58174306783729257</v>
      </c>
      <c r="L7" s="232">
        <v>3.9180119561297744</v>
      </c>
      <c r="M7" s="232">
        <v>8.8491924715738755</v>
      </c>
      <c r="N7" s="146">
        <v>9.7015461561527516</v>
      </c>
      <c r="O7" s="425">
        <v>46112</v>
      </c>
    </row>
    <row r="8" spans="2:22">
      <c r="B8" s="145" t="s">
        <v>112</v>
      </c>
      <c r="C8" s="143"/>
      <c r="D8" s="139">
        <v>-1.0373297364236977</v>
      </c>
      <c r="E8" s="139">
        <v>2.2147834519881782</v>
      </c>
      <c r="F8" s="139">
        <v>2.2027753695455177</v>
      </c>
      <c r="G8" s="139">
        <v>4.8091162077051886</v>
      </c>
      <c r="H8" s="139">
        <v>-1.4319108733848673</v>
      </c>
      <c r="I8" s="139">
        <v>6.2811752848838331</v>
      </c>
      <c r="J8" s="232">
        <v>12.763668254346495</v>
      </c>
      <c r="K8" s="232">
        <v>-4.9477741781744573</v>
      </c>
      <c r="L8" s="232">
        <v>-2.0654113472324154</v>
      </c>
      <c r="M8" s="232">
        <v>4.3528075880397976</v>
      </c>
      <c r="N8" s="146">
        <v>4.7840207017124214</v>
      </c>
      <c r="O8" s="425">
        <v>46112</v>
      </c>
    </row>
    <row r="9" spans="2:22">
      <c r="B9" s="142" t="s">
        <v>167</v>
      </c>
      <c r="C9" s="480" t="s">
        <v>325</v>
      </c>
      <c r="D9" s="144">
        <v>3.9514046810902315</v>
      </c>
      <c r="E9" s="144">
        <v>5.338012328203523</v>
      </c>
      <c r="F9" s="144">
        <v>5.2688903803671749</v>
      </c>
      <c r="G9" s="144">
        <v>7.2143769710397709</v>
      </c>
      <c r="H9" s="144">
        <v>10.336863634040384</v>
      </c>
      <c r="I9" s="144">
        <v>8.472169633819405</v>
      </c>
      <c r="J9" s="231">
        <v>6.9137331816315761</v>
      </c>
      <c r="K9" s="231">
        <v>3.2843267115274966</v>
      </c>
      <c r="L9" s="231">
        <v>1.3716456238145103</v>
      </c>
      <c r="M9" s="231">
        <v>6.9359598403538891</v>
      </c>
      <c r="N9" s="203">
        <v>6.681214080171638</v>
      </c>
      <c r="O9" s="426">
        <v>46112</v>
      </c>
    </row>
    <row r="10" spans="2:22">
      <c r="B10" s="145" t="s">
        <v>116</v>
      </c>
      <c r="C10" s="143"/>
      <c r="D10" s="139">
        <v>6.6597842082602554</v>
      </c>
      <c r="E10" s="139">
        <v>5.6486252962693495</v>
      </c>
      <c r="F10" s="139">
        <v>6.8313211127248863</v>
      </c>
      <c r="G10" s="139">
        <v>8.7088434449596122</v>
      </c>
      <c r="H10" s="139">
        <v>10.17490381672388</v>
      </c>
      <c r="I10" s="139">
        <v>6.758526791253705</v>
      </c>
      <c r="J10" s="232">
        <v>7.6463792071108649</v>
      </c>
      <c r="K10" s="232">
        <v>2.8305696307687755</v>
      </c>
      <c r="L10" s="232">
        <v>2.9966953731452417</v>
      </c>
      <c r="M10" s="232">
        <v>6.8159113291076379</v>
      </c>
      <c r="N10" s="146">
        <v>6.6516452312284535</v>
      </c>
      <c r="O10" s="425">
        <v>46112</v>
      </c>
    </row>
    <row r="11" spans="2:22">
      <c r="B11" s="145" t="s">
        <v>112</v>
      </c>
      <c r="C11" s="143"/>
      <c r="D11" s="139">
        <v>8.4467079595732528</v>
      </c>
      <c r="E11" s="139">
        <v>10.647844444784171</v>
      </c>
      <c r="F11" s="139">
        <v>6.5797718795949978</v>
      </c>
      <c r="G11" s="139">
        <v>-0.44993636631083245</v>
      </c>
      <c r="H11" s="139">
        <v>18.84228687734819</v>
      </c>
      <c r="I11" s="139">
        <v>12.043404880359398</v>
      </c>
      <c r="J11" s="232">
        <v>7.9125724162212308</v>
      </c>
      <c r="K11" s="232">
        <v>12.74478483733601</v>
      </c>
      <c r="L11" s="232">
        <v>-0.33783151155758473</v>
      </c>
      <c r="M11" s="232">
        <v>7.4057661048065215</v>
      </c>
      <c r="N11" s="146">
        <v>6.9489293493957272</v>
      </c>
      <c r="O11" s="425">
        <v>46112</v>
      </c>
    </row>
    <row r="12" spans="2:22">
      <c r="B12" s="147" t="s">
        <v>328</v>
      </c>
      <c r="C12" s="591" t="s">
        <v>329</v>
      </c>
      <c r="D12" s="139">
        <v>19.050099438510443</v>
      </c>
      <c r="E12" s="139">
        <v>18.086276216529885</v>
      </c>
      <c r="F12" s="139">
        <v>17.948990282349225</v>
      </c>
      <c r="G12" s="144">
        <v>18.537543705747737</v>
      </c>
      <c r="H12" s="144">
        <v>18.286210835932387</v>
      </c>
      <c r="I12" s="144">
        <v>18.375218965226097</v>
      </c>
      <c r="J12" s="231">
        <v>18.545443600482017</v>
      </c>
      <c r="K12" s="231">
        <v>20.404063690707744</v>
      </c>
      <c r="L12" s="231">
        <v>19.79</v>
      </c>
      <c r="M12" s="231">
        <v>20.867289924176699</v>
      </c>
      <c r="N12" s="9">
        <v>20.867289924176699</v>
      </c>
      <c r="O12" s="426">
        <v>46022</v>
      </c>
    </row>
    <row r="13" spans="2:22">
      <c r="B13" s="148" t="s">
        <v>330</v>
      </c>
      <c r="C13" s="591"/>
      <c r="D13" s="144">
        <v>18.54470351346453</v>
      </c>
      <c r="E13" s="144">
        <v>17.680440189007708</v>
      </c>
      <c r="F13" s="144">
        <v>17.628595711965779</v>
      </c>
      <c r="G13" s="139">
        <v>17.777911260231768</v>
      </c>
      <c r="H13" s="139">
        <v>16.6592227898612</v>
      </c>
      <c r="I13" s="139">
        <v>16.898469402094708</v>
      </c>
      <c r="J13" s="232">
        <v>15.910107450663505</v>
      </c>
      <c r="K13" s="232">
        <v>17.764128424676155</v>
      </c>
      <c r="L13" s="232">
        <v>17.57</v>
      </c>
      <c r="M13" s="232">
        <v>17.960594361096899</v>
      </c>
      <c r="N13" s="233">
        <v>17.960594361096899</v>
      </c>
      <c r="O13" s="425">
        <v>46022</v>
      </c>
    </row>
    <row r="14" spans="2:22">
      <c r="B14" s="148" t="s">
        <v>331</v>
      </c>
      <c r="C14" s="591"/>
      <c r="D14" s="139">
        <v>10.034226037369194</v>
      </c>
      <c r="E14" s="149">
        <v>9.933696022649869</v>
      </c>
      <c r="F14" s="146">
        <v>9.7876346083048968</v>
      </c>
      <c r="G14" s="146">
        <v>9.6331939404235367</v>
      </c>
      <c r="H14" s="146">
        <v>8.7968906852346542</v>
      </c>
      <c r="I14" s="146">
        <v>9.2699906671964989</v>
      </c>
      <c r="J14" s="234">
        <v>8.491873540152346</v>
      </c>
      <c r="K14" s="234">
        <v>9.14</v>
      </c>
      <c r="L14" s="234">
        <v>9.56</v>
      </c>
      <c r="M14" s="234">
        <v>9.7799999999999994</v>
      </c>
      <c r="N14" s="146">
        <v>9.7799999999999994</v>
      </c>
      <c r="O14" s="425">
        <v>46022</v>
      </c>
    </row>
    <row r="15" spans="2:22">
      <c r="B15" s="142" t="s">
        <v>332</v>
      </c>
      <c r="C15" s="481" t="s">
        <v>333</v>
      </c>
      <c r="D15" s="144">
        <v>8.4884027141632963</v>
      </c>
      <c r="E15" s="144">
        <v>5.9899926663425358</v>
      </c>
      <c r="F15" s="144">
        <v>3.9880670821453177</v>
      </c>
      <c r="G15" s="144">
        <v>2.2057296025900337</v>
      </c>
      <c r="H15" s="144">
        <v>1.8970920072767568</v>
      </c>
      <c r="I15" s="144">
        <v>1.2</v>
      </c>
      <c r="J15" s="231">
        <v>1.1257299293292187</v>
      </c>
      <c r="K15" s="231">
        <v>0.99896357620399279</v>
      </c>
      <c r="L15" s="231">
        <v>0.9783527745522248</v>
      </c>
      <c r="M15" s="231">
        <v>1.6122248635998784</v>
      </c>
      <c r="N15" s="203">
        <v>1.6028013535780099</v>
      </c>
      <c r="O15" s="515">
        <v>46112</v>
      </c>
      <c r="P15" s="173"/>
      <c r="Q15" s="173"/>
      <c r="R15" s="173"/>
      <c r="S15" s="173"/>
      <c r="T15" s="173"/>
      <c r="U15" s="173"/>
      <c r="V15" s="173"/>
    </row>
    <row r="16" spans="2:22">
      <c r="B16" s="145" t="s">
        <v>112</v>
      </c>
      <c r="C16" s="516"/>
      <c r="D16" s="139">
        <v>16.822258470233692</v>
      </c>
      <c r="E16" s="139">
        <v>12.914689842978937</v>
      </c>
      <c r="F16" s="139">
        <v>8.4118552107678095</v>
      </c>
      <c r="G16" s="139">
        <v>4.4572215313589396</v>
      </c>
      <c r="H16" s="139">
        <v>3.8501061191306203</v>
      </c>
      <c r="I16" s="139">
        <v>2.2942325427006169</v>
      </c>
      <c r="J16" s="232">
        <v>1.8237498495810613</v>
      </c>
      <c r="K16" s="232">
        <v>1.7514697838176687</v>
      </c>
      <c r="L16" s="232">
        <v>1.7509009774641444</v>
      </c>
      <c r="M16" s="232">
        <v>4.1503890320818329</v>
      </c>
      <c r="N16" s="146">
        <v>4.0583996806106652</v>
      </c>
      <c r="O16" s="517">
        <v>46112</v>
      </c>
      <c r="P16" s="173"/>
      <c r="Q16" s="173"/>
      <c r="R16" s="173"/>
      <c r="S16" s="173"/>
      <c r="T16" s="173"/>
      <c r="U16" s="173"/>
      <c r="V16" s="173"/>
    </row>
    <row r="17" spans="2:22">
      <c r="B17" s="518" t="s">
        <v>334</v>
      </c>
      <c r="C17" s="143"/>
      <c r="D17" s="139">
        <v>11.744698128609407</v>
      </c>
      <c r="E17" s="139">
        <v>9.5908886506612721</v>
      </c>
      <c r="F17" s="146">
        <v>6.880566144827502</v>
      </c>
      <c r="G17" s="139">
        <v>3.5385862383668227</v>
      </c>
      <c r="H17" s="139">
        <v>2.9978471703006733</v>
      </c>
      <c r="I17" s="139">
        <v>0.97245536413252931</v>
      </c>
      <c r="J17" s="232">
        <v>0.61124594385378372</v>
      </c>
      <c r="K17" s="232">
        <v>1.0175508372427668</v>
      </c>
      <c r="L17" s="232">
        <v>0.83785888680525999</v>
      </c>
      <c r="M17" s="232">
        <v>5.6426058539498571</v>
      </c>
      <c r="N17" s="146">
        <v>5.2724541358892134</v>
      </c>
      <c r="O17" s="517">
        <v>46112</v>
      </c>
      <c r="P17" s="173"/>
      <c r="Q17" s="173"/>
      <c r="R17" s="173"/>
      <c r="S17" s="173"/>
      <c r="T17" s="173"/>
      <c r="U17" s="173"/>
      <c r="V17" s="173"/>
    </row>
    <row r="18" spans="2:22">
      <c r="B18" s="518" t="s">
        <v>335</v>
      </c>
      <c r="C18" s="143"/>
      <c r="D18" s="139">
        <v>23.002004593082233</v>
      </c>
      <c r="E18" s="139">
        <v>16.887243553042683</v>
      </c>
      <c r="F18" s="146">
        <v>10.501353325879572</v>
      </c>
      <c r="G18" s="139">
        <v>5.7730872957749959</v>
      </c>
      <c r="H18" s="139">
        <v>4.8997930932883218</v>
      </c>
      <c r="I18" s="139">
        <v>3.7944214570682666</v>
      </c>
      <c r="J18" s="232">
        <v>3.1962727845070504</v>
      </c>
      <c r="K18" s="232">
        <v>2.5378758120751006</v>
      </c>
      <c r="L18" s="232">
        <v>2.7330419982933107</v>
      </c>
      <c r="M18" s="232">
        <v>2.6575071110017436</v>
      </c>
      <c r="N18" s="146">
        <v>2.887257307211085</v>
      </c>
      <c r="O18" s="517">
        <v>46112</v>
      </c>
      <c r="P18" s="173"/>
      <c r="Q18" s="173"/>
      <c r="R18" s="173"/>
      <c r="S18" s="173"/>
      <c r="T18" s="173"/>
      <c r="U18" s="173"/>
      <c r="V18" s="173"/>
    </row>
    <row r="19" spans="2:22">
      <c r="B19" s="523" t="s">
        <v>399</v>
      </c>
      <c r="C19" s="143"/>
      <c r="D19" s="139">
        <v>12.012778240444282</v>
      </c>
      <c r="E19" s="139">
        <v>6.8081416477199124</v>
      </c>
      <c r="F19" s="139">
        <v>4.4203710985564717</v>
      </c>
      <c r="G19" s="139">
        <v>2.6976078841190247</v>
      </c>
      <c r="H19" s="139">
        <v>2.1910326615439852</v>
      </c>
      <c r="I19" s="139">
        <v>1.3906478510672975</v>
      </c>
      <c r="J19" s="232">
        <v>1.1176445598558864</v>
      </c>
      <c r="K19" s="232">
        <v>2.216612889841636</v>
      </c>
      <c r="L19" s="232">
        <v>2.3832231663129178</v>
      </c>
      <c r="M19" s="232">
        <v>10.055989666872378</v>
      </c>
      <c r="N19" s="146">
        <v>9.810925594672284</v>
      </c>
      <c r="O19" s="517">
        <v>46112</v>
      </c>
      <c r="P19" s="173"/>
      <c r="Q19" s="173"/>
      <c r="R19" s="173"/>
      <c r="S19" s="173"/>
      <c r="T19" s="173"/>
      <c r="U19" s="173"/>
      <c r="V19" s="173"/>
    </row>
    <row r="20" spans="2:22">
      <c r="B20" s="145" t="s">
        <v>401</v>
      </c>
      <c r="C20" s="143"/>
      <c r="D20" s="139">
        <v>32.236592541130811</v>
      </c>
      <c r="E20" s="139">
        <v>24.032636877398517</v>
      </c>
      <c r="F20" s="139">
        <v>15.020750669263155</v>
      </c>
      <c r="G20" s="139">
        <v>5.9241677361450433</v>
      </c>
      <c r="H20" s="139">
        <v>3.8876076799917496</v>
      </c>
      <c r="I20" s="139">
        <v>2.1013147484977326</v>
      </c>
      <c r="J20" s="232">
        <v>1.5626723345922207</v>
      </c>
      <c r="K20" s="232">
        <v>1.1574998649159363</v>
      </c>
      <c r="L20" s="232">
        <v>1.5251769334973779</v>
      </c>
      <c r="M20" s="232">
        <v>1.936340704687868</v>
      </c>
      <c r="N20" s="146">
        <v>1.8597569970181118</v>
      </c>
      <c r="O20" s="517">
        <v>46112</v>
      </c>
      <c r="P20" s="173"/>
      <c r="Q20" s="173"/>
      <c r="R20" s="173"/>
      <c r="S20" s="173"/>
      <c r="T20" s="173"/>
      <c r="U20" s="173"/>
      <c r="V20" s="173"/>
    </row>
    <row r="21" spans="2:22">
      <c r="B21" s="145" t="s">
        <v>408</v>
      </c>
      <c r="C21" s="143"/>
      <c r="D21" s="139">
        <v>34.938932756561705</v>
      </c>
      <c r="E21" s="139">
        <v>16.108717484602632</v>
      </c>
      <c r="F21" s="139">
        <v>10.958590500327476</v>
      </c>
      <c r="G21" s="139">
        <v>4.6814806094681263</v>
      </c>
      <c r="H21" s="139">
        <v>3.7775799664392542</v>
      </c>
      <c r="I21" s="139">
        <v>2.9917309447953331</v>
      </c>
      <c r="J21" s="232">
        <v>3.369587205646706</v>
      </c>
      <c r="K21" s="232">
        <v>2.602941334442157</v>
      </c>
      <c r="L21" s="232">
        <v>2.5413940713019381</v>
      </c>
      <c r="M21" s="232">
        <v>5.1881591428166791</v>
      </c>
      <c r="N21" s="146">
        <v>4.6082203915870847</v>
      </c>
      <c r="O21" s="517">
        <v>46112</v>
      </c>
      <c r="P21" s="173"/>
      <c r="Q21" s="173"/>
      <c r="R21" s="173"/>
      <c r="S21" s="173"/>
      <c r="T21" s="173"/>
      <c r="U21" s="173"/>
      <c r="V21" s="173"/>
    </row>
    <row r="22" spans="2:22">
      <c r="B22" s="145" t="s">
        <v>237</v>
      </c>
      <c r="C22" s="143"/>
      <c r="D22" s="139">
        <v>3.272124477337047</v>
      </c>
      <c r="E22" s="139">
        <v>2.8465229235026972</v>
      </c>
      <c r="F22" s="139">
        <v>2.2371231802702023</v>
      </c>
      <c r="G22" s="139">
        <v>1.9743735177541868</v>
      </c>
      <c r="H22" s="139">
        <v>2.0021917737156283</v>
      </c>
      <c r="I22" s="139">
        <v>1.9640523729799699</v>
      </c>
      <c r="J22" s="232">
        <v>1.644136463813749</v>
      </c>
      <c r="K22" s="232">
        <v>1.5568783167092097</v>
      </c>
      <c r="L22" s="232">
        <v>1.5361657195922416</v>
      </c>
      <c r="M22" s="232">
        <v>1.4163621906703572</v>
      </c>
      <c r="N22" s="146">
        <v>1.4301205851181678</v>
      </c>
      <c r="O22" s="517">
        <v>46112</v>
      </c>
      <c r="P22" s="173"/>
      <c r="Q22" s="173"/>
      <c r="R22" s="173"/>
      <c r="S22" s="173"/>
      <c r="T22" s="173"/>
      <c r="U22" s="173"/>
      <c r="V22" s="173"/>
    </row>
    <row r="23" spans="2:22">
      <c r="B23" s="145" t="s">
        <v>236</v>
      </c>
      <c r="C23" s="143"/>
      <c r="D23" s="139">
        <v>13.388829319146978</v>
      </c>
      <c r="E23" s="139">
        <v>9.8405666587483474</v>
      </c>
      <c r="F23" s="139">
        <v>7.2378419471409563</v>
      </c>
      <c r="G23" s="139">
        <v>4.0137525654808925</v>
      </c>
      <c r="H23" s="139">
        <v>4.3469070379442094</v>
      </c>
      <c r="I23" s="139">
        <v>3.8658628261466674</v>
      </c>
      <c r="J23" s="232">
        <v>3.3749053586782867</v>
      </c>
      <c r="K23" s="232">
        <v>3.7071525195954482</v>
      </c>
      <c r="L23" s="232">
        <v>4.157319441767136</v>
      </c>
      <c r="M23" s="232">
        <v>3.6917101544278799</v>
      </c>
      <c r="N23" s="146">
        <v>3.5759622259933308</v>
      </c>
      <c r="O23" s="517">
        <v>46112</v>
      </c>
      <c r="P23" s="173"/>
      <c r="Q23" s="173"/>
      <c r="R23" s="173"/>
      <c r="S23" s="173"/>
      <c r="T23" s="173"/>
      <c r="U23" s="173"/>
      <c r="V23" s="173"/>
    </row>
    <row r="24" spans="2:22">
      <c r="B24" s="145" t="s">
        <v>326</v>
      </c>
      <c r="C24" s="143"/>
      <c r="D24" s="139">
        <v>4.5746087674181268</v>
      </c>
      <c r="E24" s="139">
        <v>3.8322628216345738</v>
      </c>
      <c r="F24" s="139">
        <v>2.8141520377760769</v>
      </c>
      <c r="G24" s="139">
        <v>2.5133262706701553</v>
      </c>
      <c r="H24" s="139">
        <v>3.181385980438594</v>
      </c>
      <c r="I24" s="139">
        <v>3.6924890374778494</v>
      </c>
      <c r="J24" s="232">
        <v>3.4950180931263293</v>
      </c>
      <c r="K24" s="232">
        <v>3.1077037828412561</v>
      </c>
      <c r="L24" s="232">
        <v>3.1082601755670516</v>
      </c>
      <c r="M24" s="232">
        <v>3.0481966136104823</v>
      </c>
      <c r="N24" s="146">
        <v>3.0522582344314673</v>
      </c>
      <c r="O24" s="517">
        <v>46112</v>
      </c>
      <c r="P24" s="173"/>
      <c r="Q24" s="173"/>
      <c r="R24" s="173"/>
      <c r="S24" s="173"/>
      <c r="T24" s="173"/>
      <c r="U24" s="173"/>
      <c r="V24" s="173"/>
    </row>
    <row r="25" spans="2:22">
      <c r="B25" s="145" t="s">
        <v>327</v>
      </c>
      <c r="C25" s="143"/>
      <c r="D25" s="139">
        <v>3.2980098217134683</v>
      </c>
      <c r="E25" s="139">
        <v>2.8663546169280232</v>
      </c>
      <c r="F25" s="139">
        <v>2.30976250818938</v>
      </c>
      <c r="G25" s="139">
        <v>1.9434533802514138</v>
      </c>
      <c r="H25" s="139">
        <v>1.7428301707393477</v>
      </c>
      <c r="I25" s="139">
        <v>1.5756298601022682</v>
      </c>
      <c r="J25" s="232">
        <v>1.1833860139186541</v>
      </c>
      <c r="K25" s="232">
        <v>1.1068803522018178</v>
      </c>
      <c r="L25" s="232">
        <v>0.97316235081734082</v>
      </c>
      <c r="M25" s="232">
        <v>0.82223593276680262</v>
      </c>
      <c r="N25" s="146">
        <v>0.8131609566199316</v>
      </c>
      <c r="O25" s="517">
        <v>46112</v>
      </c>
      <c r="P25" s="173"/>
      <c r="Q25" s="173"/>
      <c r="R25" s="173"/>
      <c r="S25" s="173"/>
      <c r="T25" s="173"/>
      <c r="U25" s="173"/>
      <c r="V25" s="173"/>
    </row>
    <row r="26" spans="2:22">
      <c r="B26" s="519" t="s">
        <v>336</v>
      </c>
      <c r="C26" s="480" t="s">
        <v>337</v>
      </c>
      <c r="D26" s="149"/>
      <c r="E26" s="149"/>
      <c r="F26" s="144">
        <v>4.5399272976357485</v>
      </c>
      <c r="G26" s="144">
        <v>4.2535171351526611</v>
      </c>
      <c r="H26" s="144">
        <v>6.4928244136182371</v>
      </c>
      <c r="I26" s="144">
        <v>5.7839246213704385</v>
      </c>
      <c r="J26" s="231">
        <v>5.1059109502221851</v>
      </c>
      <c r="K26" s="231">
        <v>5.0011170748786862</v>
      </c>
      <c r="L26" s="231">
        <v>5.4009040023680681</v>
      </c>
      <c r="M26" s="231">
        <v>4.1294677288325641</v>
      </c>
      <c r="N26" s="203">
        <v>3.8791389021364342</v>
      </c>
      <c r="O26" s="515">
        <v>46112</v>
      </c>
      <c r="P26" s="173"/>
      <c r="Q26" s="173"/>
      <c r="R26" s="173"/>
      <c r="S26" s="173"/>
      <c r="T26" s="173"/>
      <c r="U26" s="173"/>
    </row>
    <row r="27" spans="2:22">
      <c r="B27" s="145" t="s">
        <v>112</v>
      </c>
      <c r="C27" s="143"/>
      <c r="D27" s="149"/>
      <c r="E27" s="149"/>
      <c r="F27" s="139">
        <v>7.9673432112204026</v>
      </c>
      <c r="G27" s="139">
        <v>6.9039244154144574</v>
      </c>
      <c r="H27" s="139">
        <v>12.264631345181314</v>
      </c>
      <c r="I27" s="139">
        <v>10.240599414920617</v>
      </c>
      <c r="J27" s="232">
        <v>8.5279006183093706</v>
      </c>
      <c r="K27" s="232">
        <v>8.3105123724416412</v>
      </c>
      <c r="L27" s="232">
        <v>9.2826549478351108</v>
      </c>
      <c r="M27" s="232">
        <v>7.3035283403817726</v>
      </c>
      <c r="N27" s="146">
        <v>6.2908950008035109</v>
      </c>
      <c r="O27" s="517">
        <v>46112</v>
      </c>
      <c r="P27" s="173"/>
      <c r="Q27" s="173"/>
      <c r="R27" s="173"/>
      <c r="S27" s="173"/>
      <c r="T27" s="173"/>
      <c r="U27" s="173"/>
    </row>
    <row r="28" spans="2:22">
      <c r="B28" s="145" t="s">
        <v>237</v>
      </c>
      <c r="C28" s="143"/>
      <c r="D28" s="149"/>
      <c r="E28" s="149"/>
      <c r="F28" s="139">
        <v>6.0312809682787663</v>
      </c>
      <c r="G28" s="139">
        <v>5.8844630052367721</v>
      </c>
      <c r="H28" s="139">
        <v>8.2776743422893713</v>
      </c>
      <c r="I28" s="139">
        <v>9.2722678933289195</v>
      </c>
      <c r="J28" s="232">
        <v>8.0660523617151991</v>
      </c>
      <c r="K28" s="232">
        <v>8.5164909334923955</v>
      </c>
      <c r="L28" s="232">
        <v>9.1612662791784807</v>
      </c>
      <c r="M28" s="232">
        <v>6.6665627378501746</v>
      </c>
      <c r="N28" s="146">
        <v>6.7573239973882471</v>
      </c>
      <c r="O28" s="517">
        <v>46112</v>
      </c>
      <c r="P28" s="173"/>
      <c r="Q28" s="173"/>
      <c r="R28" s="173"/>
      <c r="S28" s="173"/>
      <c r="T28" s="173"/>
      <c r="U28" s="173"/>
    </row>
    <row r="29" spans="2:22">
      <c r="B29" s="145" t="s">
        <v>236</v>
      </c>
      <c r="C29" s="143"/>
      <c r="D29" s="149"/>
      <c r="E29" s="149"/>
      <c r="F29" s="139">
        <v>8.3844808187351081</v>
      </c>
      <c r="G29" s="139">
        <v>9.6578555452289852</v>
      </c>
      <c r="H29" s="139">
        <v>11.332661577131821</v>
      </c>
      <c r="I29" s="139">
        <v>13.837892141074674</v>
      </c>
      <c r="J29" s="139">
        <v>13.946440663525594</v>
      </c>
      <c r="K29" s="139">
        <v>18.146633105685858</v>
      </c>
      <c r="L29" s="139">
        <v>17.151342683186733</v>
      </c>
      <c r="M29" s="139">
        <v>14.451631270718371</v>
      </c>
      <c r="N29" s="146">
        <v>13.83032621389845</v>
      </c>
      <c r="O29" s="517">
        <v>46112</v>
      </c>
      <c r="P29" s="173"/>
      <c r="Q29" s="173"/>
      <c r="R29" s="173"/>
      <c r="S29" s="173"/>
      <c r="T29" s="173"/>
      <c r="U29" s="173"/>
    </row>
    <row r="30" spans="2:22">
      <c r="B30" s="145" t="s">
        <v>326</v>
      </c>
      <c r="C30" s="143"/>
      <c r="D30" s="149"/>
      <c r="E30" s="149"/>
      <c r="F30" s="139">
        <v>4.0437332154298602</v>
      </c>
      <c r="G30" s="139">
        <v>4.5676551903280709</v>
      </c>
      <c r="H30" s="139">
        <v>7.1763315262059493</v>
      </c>
      <c r="I30" s="139">
        <v>11.173849147483351</v>
      </c>
      <c r="J30" s="139">
        <v>10.875530176539904</v>
      </c>
      <c r="K30" s="139">
        <v>11.23688420029351</v>
      </c>
      <c r="L30" s="139">
        <v>13.043481260608017</v>
      </c>
      <c r="M30" s="139">
        <v>9.7161583731592067</v>
      </c>
      <c r="N30" s="146">
        <v>9.7502095665187341</v>
      </c>
      <c r="O30" s="517">
        <v>46112</v>
      </c>
      <c r="P30" s="173"/>
      <c r="Q30" s="173"/>
      <c r="R30" s="173"/>
      <c r="S30" s="173"/>
      <c r="T30" s="173"/>
      <c r="U30" s="173"/>
    </row>
    <row r="31" spans="2:22">
      <c r="B31" s="145" t="s">
        <v>327</v>
      </c>
      <c r="C31" s="143"/>
      <c r="D31" s="149"/>
      <c r="E31" s="149"/>
      <c r="F31" s="139">
        <v>7.9779563487686058</v>
      </c>
      <c r="G31" s="139">
        <v>7.1686768022747422</v>
      </c>
      <c r="H31" s="139">
        <v>9.9724854733161159</v>
      </c>
      <c r="I31" s="139">
        <v>8.8802013857918105</v>
      </c>
      <c r="J31" s="139">
        <v>7.103122361150775</v>
      </c>
      <c r="K31" s="139">
        <v>6.9251112122120331</v>
      </c>
      <c r="L31" s="139">
        <v>7.4916692576963841</v>
      </c>
      <c r="M31" s="139">
        <v>4.7852012896794625</v>
      </c>
      <c r="N31" s="146">
        <v>5.0535417052791809</v>
      </c>
      <c r="O31" s="517">
        <v>46112</v>
      </c>
      <c r="P31" s="173"/>
      <c r="Q31" s="173"/>
      <c r="R31" s="173"/>
      <c r="S31" s="173"/>
      <c r="T31" s="173"/>
      <c r="U31" s="173"/>
    </row>
    <row r="32" spans="2:22">
      <c r="B32" s="519" t="s">
        <v>338</v>
      </c>
      <c r="C32" s="480" t="s">
        <v>337</v>
      </c>
      <c r="D32" s="150">
        <v>54.928906893955123</v>
      </c>
      <c r="E32" s="150">
        <v>56.608157419632285</v>
      </c>
      <c r="F32" s="144">
        <v>53.837999351554842</v>
      </c>
      <c r="G32" s="144">
        <v>49.689127899123093</v>
      </c>
      <c r="H32" s="144">
        <v>50.335328630219287</v>
      </c>
      <c r="I32" s="144">
        <v>57.103708632602249</v>
      </c>
      <c r="J32" s="144">
        <v>56.009274028230749</v>
      </c>
      <c r="K32" s="144">
        <v>57.594506759219776</v>
      </c>
      <c r="L32" s="144">
        <v>60.885411010847626</v>
      </c>
      <c r="M32" s="144">
        <v>47.696503548624854</v>
      </c>
      <c r="N32" s="203">
        <v>46.587414907816452</v>
      </c>
      <c r="O32" s="515">
        <v>46112</v>
      </c>
      <c r="P32" s="173"/>
      <c r="Q32" s="173"/>
      <c r="R32" s="173"/>
      <c r="S32" s="173"/>
      <c r="T32" s="173"/>
      <c r="U32" s="173"/>
    </row>
    <row r="33" spans="2:15">
      <c r="B33" s="147" t="s">
        <v>339</v>
      </c>
      <c r="C33" s="480" t="s">
        <v>325</v>
      </c>
      <c r="D33" s="150">
        <v>-10.149510750611556</v>
      </c>
      <c r="E33" s="150">
        <v>-2.6876472115995975</v>
      </c>
      <c r="F33" s="144">
        <v>3.0326038272991296</v>
      </c>
      <c r="G33" s="144">
        <v>1.6359519382360688</v>
      </c>
      <c r="H33" s="144">
        <v>-6.3850137979927002</v>
      </c>
      <c r="I33" s="144">
        <v>-2.1853588623053311</v>
      </c>
      <c r="J33" s="144">
        <v>19.621370870990962</v>
      </c>
      <c r="K33" s="144">
        <v>92.842595675656895</v>
      </c>
      <c r="L33" s="144">
        <v>8.6054939248402675</v>
      </c>
      <c r="M33" s="144">
        <v>-10.089056200924285</v>
      </c>
      <c r="N33" s="203">
        <v>1.5860735009671334</v>
      </c>
      <c r="O33" s="426">
        <v>46112</v>
      </c>
    </row>
    <row r="34" spans="2:15">
      <c r="B34" s="147" t="s">
        <v>340</v>
      </c>
      <c r="C34" s="480" t="s">
        <v>325</v>
      </c>
      <c r="D34" s="150">
        <v>10.988085296459559</v>
      </c>
      <c r="E34" s="150">
        <v>-7.6477883422901964</v>
      </c>
      <c r="F34" s="144">
        <v>14.05574265914462</v>
      </c>
      <c r="G34" s="144">
        <v>19.060661623471418</v>
      </c>
      <c r="H34" s="144">
        <v>25.740890603525845</v>
      </c>
      <c r="I34" s="144">
        <v>-19.484210482514118</v>
      </c>
      <c r="J34" s="144">
        <v>-2.2669131289396183</v>
      </c>
      <c r="K34" s="144">
        <v>-5.6197362344488582</v>
      </c>
      <c r="L34" s="144">
        <v>34.459509935753772</v>
      </c>
      <c r="M34" s="144">
        <v>7.8573512049447736</v>
      </c>
      <c r="N34" s="203">
        <v>-6.5325909570893685</v>
      </c>
      <c r="O34" s="426">
        <v>46112</v>
      </c>
    </row>
    <row r="35" spans="2:15">
      <c r="B35" s="147" t="s">
        <v>341</v>
      </c>
      <c r="C35" s="480" t="s">
        <v>325</v>
      </c>
      <c r="D35" s="150">
        <v>-2.7470589092817521</v>
      </c>
      <c r="E35" s="150">
        <v>0.98392207768849271</v>
      </c>
      <c r="F35" s="144">
        <v>-0.62536181329693186</v>
      </c>
      <c r="G35" s="144">
        <v>5.9479265157727612</v>
      </c>
      <c r="H35" s="144">
        <v>1.2902916549766719</v>
      </c>
      <c r="I35" s="144">
        <v>-0.18957504290492144</v>
      </c>
      <c r="J35" s="144">
        <v>5.6445033866183492</v>
      </c>
      <c r="K35" s="144">
        <v>9.5836253882515265</v>
      </c>
      <c r="L35" s="144">
        <v>22.346882848590344</v>
      </c>
      <c r="M35" s="144">
        <v>1.6779874783519499</v>
      </c>
      <c r="N35" s="203">
        <v>7.0616888991828386</v>
      </c>
      <c r="O35" s="426">
        <v>46112</v>
      </c>
    </row>
    <row r="36" spans="2:15">
      <c r="B36" s="147" t="s">
        <v>64</v>
      </c>
      <c r="C36" s="480" t="s">
        <v>325</v>
      </c>
      <c r="D36" s="150">
        <v>-2.4538212137212079</v>
      </c>
      <c r="E36" s="150">
        <v>-12.941856749395143</v>
      </c>
      <c r="F36" s="144">
        <v>20.80732313900182</v>
      </c>
      <c r="G36" s="144">
        <v>13.014298883455201</v>
      </c>
      <c r="H36" s="144">
        <v>17.346130703629804</v>
      </c>
      <c r="I36" s="144">
        <v>-23.858833210727781</v>
      </c>
      <c r="J36" s="144">
        <v>14.131084455725219</v>
      </c>
      <c r="K36" s="144">
        <v>105.77930183508614</v>
      </c>
      <c r="L36" s="144">
        <v>10.728218125531663</v>
      </c>
      <c r="M36" s="144">
        <v>-9.3263983615499484</v>
      </c>
      <c r="N36" s="203">
        <v>-10.474640532226909</v>
      </c>
      <c r="O36" s="426">
        <v>46112</v>
      </c>
    </row>
    <row r="37" spans="2:15">
      <c r="B37" s="147" t="s">
        <v>342</v>
      </c>
      <c r="C37" s="480" t="s">
        <v>343</v>
      </c>
      <c r="D37" s="150">
        <v>-96.346999999999994</v>
      </c>
      <c r="E37" s="150">
        <v>42.741999999999997</v>
      </c>
      <c r="F37" s="144">
        <v>47.051000000000002</v>
      </c>
      <c r="G37" s="144">
        <v>45.731000000000002</v>
      </c>
      <c r="H37" s="144">
        <v>-169.59</v>
      </c>
      <c r="I37" s="144">
        <v>73.661000000000001</v>
      </c>
      <c r="J37" s="231">
        <v>-14.137</v>
      </c>
      <c r="K37" s="231">
        <v>-10.224</v>
      </c>
      <c r="L37" s="231">
        <v>-70.546000000000006</v>
      </c>
      <c r="M37" s="231">
        <v>-160.762</v>
      </c>
      <c r="N37" s="203">
        <v>-29.134</v>
      </c>
      <c r="O37" s="426">
        <v>46112</v>
      </c>
    </row>
    <row r="38" spans="2:15">
      <c r="B38" s="147" t="s">
        <v>320</v>
      </c>
      <c r="C38" s="480" t="s">
        <v>343</v>
      </c>
      <c r="D38" s="150">
        <v>332.43900000000002</v>
      </c>
      <c r="E38" s="150">
        <v>424.78500000000003</v>
      </c>
      <c r="F38" s="144">
        <v>495.19799999999998</v>
      </c>
      <c r="G38" s="144">
        <v>530.50099999999998</v>
      </c>
      <c r="H38" s="144">
        <v>450.34300000000002</v>
      </c>
      <c r="I38" s="144">
        <v>525.29600000000005</v>
      </c>
      <c r="J38" s="231">
        <v>501.71600000000001</v>
      </c>
      <c r="K38" s="231">
        <v>1098.2570000000001</v>
      </c>
      <c r="L38" s="231">
        <v>1075.0319999999999</v>
      </c>
      <c r="M38" s="231">
        <v>882.36699999999996</v>
      </c>
      <c r="N38" s="203">
        <v>147.761</v>
      </c>
      <c r="O38" s="426">
        <v>46112</v>
      </c>
    </row>
    <row r="39" spans="2:15">
      <c r="B39" s="147" t="s">
        <v>344</v>
      </c>
      <c r="C39" s="481" t="s">
        <v>345</v>
      </c>
      <c r="D39" s="150">
        <v>3.05</v>
      </c>
      <c r="E39" s="150">
        <v>2.88</v>
      </c>
      <c r="F39" s="144">
        <v>3.01</v>
      </c>
      <c r="G39" s="144">
        <v>3.13</v>
      </c>
      <c r="H39" s="144">
        <v>3.16</v>
      </c>
      <c r="I39" s="144">
        <v>2.58</v>
      </c>
      <c r="J39" s="231">
        <v>2.68</v>
      </c>
      <c r="K39" s="231">
        <v>3.86</v>
      </c>
      <c r="L39" s="231">
        <v>4.28</v>
      </c>
      <c r="M39" s="231">
        <v>3.9</v>
      </c>
      <c r="N39" s="203">
        <v>3.51</v>
      </c>
      <c r="O39" s="426">
        <v>46112</v>
      </c>
    </row>
    <row r="40" spans="2:15">
      <c r="B40" s="147" t="s">
        <v>346</v>
      </c>
      <c r="C40" s="481" t="s">
        <v>345</v>
      </c>
      <c r="D40" s="150">
        <v>7.96</v>
      </c>
      <c r="E40" s="150">
        <v>9.58</v>
      </c>
      <c r="F40" s="144">
        <v>11.07</v>
      </c>
      <c r="G40" s="144">
        <v>12.16</v>
      </c>
      <c r="H40" s="144">
        <v>9.57</v>
      </c>
      <c r="I40" s="144">
        <v>11.33</v>
      </c>
      <c r="J40" s="231">
        <v>10.82</v>
      </c>
      <c r="K40" s="231">
        <v>20.64</v>
      </c>
      <c r="L40" s="231">
        <v>18.920000000000002</v>
      </c>
      <c r="M40" s="231">
        <v>14.44</v>
      </c>
      <c r="N40" s="203">
        <v>9.9700000000000006</v>
      </c>
      <c r="O40" s="426">
        <v>46112</v>
      </c>
    </row>
    <row r="41" spans="2:15">
      <c r="B41" s="147" t="s">
        <v>347</v>
      </c>
      <c r="C41" s="481" t="s">
        <v>345</v>
      </c>
      <c r="D41" s="150">
        <v>1.91</v>
      </c>
      <c r="E41" s="150">
        <v>1.83</v>
      </c>
      <c r="F41" s="144">
        <v>1.84</v>
      </c>
      <c r="G41" s="144">
        <v>1.79</v>
      </c>
      <c r="H41" s="144">
        <v>1.57</v>
      </c>
      <c r="I41" s="144">
        <v>1.41</v>
      </c>
      <c r="J41" s="231">
        <v>1.61</v>
      </c>
      <c r="K41" s="231">
        <v>2.95</v>
      </c>
      <c r="L41" s="231">
        <v>3.09</v>
      </c>
      <c r="M41" s="231">
        <v>2.65</v>
      </c>
      <c r="N41" s="203">
        <v>2.68</v>
      </c>
      <c r="O41" s="426">
        <v>46112</v>
      </c>
    </row>
    <row r="42" spans="2:15">
      <c r="B42" s="147" t="s">
        <v>348</v>
      </c>
      <c r="C42" s="481" t="s">
        <v>345</v>
      </c>
      <c r="D42" s="150">
        <v>1.01</v>
      </c>
      <c r="E42" s="150">
        <v>1.02</v>
      </c>
      <c r="F42" s="144">
        <v>1.02</v>
      </c>
      <c r="G42" s="144">
        <v>1</v>
      </c>
      <c r="H42" s="144">
        <v>0.9</v>
      </c>
      <c r="I42" s="144">
        <v>0.85</v>
      </c>
      <c r="J42" s="231">
        <v>0.84</v>
      </c>
      <c r="K42" s="231">
        <v>0.87</v>
      </c>
      <c r="L42" s="231">
        <v>0.94</v>
      </c>
      <c r="M42" s="231">
        <v>0.93</v>
      </c>
      <c r="N42" s="203">
        <v>0.89</v>
      </c>
      <c r="O42" s="426">
        <v>46112</v>
      </c>
    </row>
    <row r="43" spans="2:15">
      <c r="B43" s="147" t="s">
        <v>349</v>
      </c>
      <c r="C43" s="481" t="s">
        <v>345</v>
      </c>
      <c r="D43" s="150">
        <v>0.80237365869831878</v>
      </c>
      <c r="E43" s="150">
        <v>0.78161290984748966</v>
      </c>
      <c r="F43" s="144">
        <v>0.73</v>
      </c>
      <c r="G43" s="144">
        <v>0.77</v>
      </c>
      <c r="H43" s="144">
        <v>0.76999999999999991</v>
      </c>
      <c r="I43" s="144">
        <v>0.69000000000000006</v>
      </c>
      <c r="J43" s="231">
        <v>0.71000000000000008</v>
      </c>
      <c r="K43" s="231">
        <v>0.75000000000000011</v>
      </c>
      <c r="L43" s="231">
        <v>0.96</v>
      </c>
      <c r="M43" s="231">
        <v>0.92</v>
      </c>
      <c r="N43" s="203">
        <v>1.1599999999999997</v>
      </c>
      <c r="O43" s="426">
        <v>46112</v>
      </c>
    </row>
    <row r="44" spans="2:15" ht="14.25" customHeight="1">
      <c r="B44" s="151" t="s">
        <v>350</v>
      </c>
      <c r="C44" s="481" t="s">
        <v>345</v>
      </c>
      <c r="D44" s="150">
        <v>75.724845886230469</v>
      </c>
      <c r="E44" s="150">
        <v>74.074562072753906</v>
      </c>
      <c r="F44" s="144">
        <v>72.677536010742188</v>
      </c>
      <c r="G44" s="144">
        <v>72.194511413574219</v>
      </c>
      <c r="H44" s="144">
        <v>63.87884521484375</v>
      </c>
      <c r="I44" s="144">
        <v>62.405471801757813</v>
      </c>
      <c r="J44" s="231">
        <v>63.741973876953125</v>
      </c>
      <c r="K44" s="231">
        <v>60.125843048095703</v>
      </c>
      <c r="L44" s="231">
        <v>60.37060546875</v>
      </c>
      <c r="M44" s="231">
        <v>60.056705474853516</v>
      </c>
      <c r="N44" s="231">
        <v>61.694419860839844</v>
      </c>
      <c r="O44" s="426">
        <v>46112</v>
      </c>
    </row>
    <row r="45" spans="2:15">
      <c r="B45" s="151" t="s">
        <v>351</v>
      </c>
      <c r="C45" s="481" t="s">
        <v>329</v>
      </c>
      <c r="D45" s="150">
        <v>414.8</v>
      </c>
      <c r="E45" s="150">
        <v>303.83999999999997</v>
      </c>
      <c r="F45" s="144">
        <v>316.92</v>
      </c>
      <c r="G45" s="144">
        <v>301.99</v>
      </c>
      <c r="H45" s="144">
        <v>294.56</v>
      </c>
      <c r="I45" s="144">
        <v>288.05</v>
      </c>
      <c r="J45" s="231">
        <v>262.55</v>
      </c>
      <c r="K45" s="231">
        <v>305.43</v>
      </c>
      <c r="L45" s="231">
        <v>286.98625121513902</v>
      </c>
      <c r="M45" s="231">
        <v>263.38</v>
      </c>
      <c r="N45" s="231">
        <v>250.98000000000002</v>
      </c>
      <c r="O45" s="426">
        <v>46112</v>
      </c>
    </row>
    <row r="46" spans="2:15">
      <c r="B46" s="152" t="s">
        <v>375</v>
      </c>
      <c r="C46" s="482" t="s">
        <v>329</v>
      </c>
      <c r="D46" s="347"/>
      <c r="E46" s="347"/>
      <c r="F46" s="483">
        <f>VLOOKUP(F3,[2]Izvoz!CO:CP,2,FALSE)</f>
        <v>152.08000000000001</v>
      </c>
      <c r="G46" s="483">
        <f>VLOOKUP(G3,[2]Izvoz!CO:CP,2,FALSE)</f>
        <v>153.47</v>
      </c>
      <c r="H46" s="483">
        <f>VLOOKUP(H3,[2]Izvoz!CO:CP,2,FALSE)</f>
        <v>162.61000000000001</v>
      </c>
      <c r="I46" s="483">
        <f>VLOOKUP(I3,[2]Izvoz!CO:CP,2,FALSE)</f>
        <v>167.89000000000001</v>
      </c>
      <c r="J46" s="484">
        <f>VLOOKUP(J3,[2]Izvoz!CO:CP,2,FALSE)</f>
        <v>169.57</v>
      </c>
      <c r="K46" s="484">
        <f>VLOOKUP(K3,[2]Izvoz!CO:CP,2,FALSE)</f>
        <v>178.49</v>
      </c>
      <c r="L46" s="484">
        <f>VLOOKUP(L3,[2]Izvoz!CO:CP,2,FALSE)</f>
        <v>170.79</v>
      </c>
      <c r="M46" s="485">
        <v>166.73</v>
      </c>
      <c r="N46" s="485">
        <v>166.73</v>
      </c>
      <c r="O46" s="486">
        <v>46022</v>
      </c>
    </row>
    <row r="47" spans="2:15">
      <c r="K47" s="96"/>
      <c r="L47" s="96"/>
      <c r="M47" s="96"/>
      <c r="N47" s="96"/>
      <c r="O47" s="96"/>
    </row>
    <row r="48" spans="2:15">
      <c r="B48" s="96" t="s">
        <v>232</v>
      </c>
      <c r="K48" s="96"/>
      <c r="L48" s="96"/>
      <c r="M48" s="96"/>
      <c r="N48" s="96"/>
      <c r="O48" s="96"/>
    </row>
    <row r="49" s="96" customFormat="1"/>
    <row r="50" s="96" customFormat="1"/>
    <row r="51" s="96" customFormat="1"/>
    <row r="52" s="96" customFormat="1"/>
    <row r="53" s="96" customFormat="1"/>
    <row r="54" s="96" customFormat="1"/>
    <row r="55" s="96" customFormat="1"/>
    <row r="56" s="96" customFormat="1"/>
    <row r="57" s="96" customFormat="1"/>
    <row r="58" s="96" customFormat="1"/>
    <row r="59" s="96" customFormat="1"/>
    <row r="60" s="96" customFormat="1"/>
    <row r="61" s="96" customFormat="1"/>
    <row r="62" s="96" customFormat="1"/>
    <row r="63" s="96" customFormat="1"/>
    <row r="64" s="96" customFormat="1"/>
    <row r="65" s="96" customFormat="1"/>
    <row r="66" s="96" customFormat="1"/>
    <row r="67" s="96" customFormat="1"/>
    <row r="68" s="96" customFormat="1"/>
    <row r="69" s="96" customFormat="1"/>
    <row r="70" s="96" customFormat="1"/>
    <row r="71" s="96" customFormat="1"/>
    <row r="72" s="96" customFormat="1"/>
    <row r="73" s="96" customFormat="1"/>
    <row r="74" s="96" customFormat="1"/>
    <row r="75" s="96" customFormat="1"/>
    <row r="76" s="96" customFormat="1"/>
    <row r="77" s="96" customFormat="1"/>
    <row r="78" s="96" customFormat="1"/>
    <row r="79" s="96" customFormat="1"/>
    <row r="80" s="96" customFormat="1"/>
    <row r="81" s="96" customFormat="1"/>
    <row r="82" s="96" customFormat="1"/>
    <row r="83" s="96" customFormat="1"/>
    <row r="84" s="96" customFormat="1"/>
    <row r="85" s="96" customFormat="1"/>
    <row r="86" s="96" customFormat="1"/>
    <row r="87" s="96" customFormat="1"/>
    <row r="88" s="96" customFormat="1"/>
    <row r="89" s="96" customFormat="1"/>
    <row r="90" s="96" customFormat="1"/>
    <row r="91" s="96" customFormat="1"/>
    <row r="92" s="96" customFormat="1"/>
    <row r="93" s="96" customFormat="1"/>
    <row r="94" s="96" customFormat="1"/>
    <row r="95" s="96" customFormat="1"/>
    <row r="96" s="96" customFormat="1"/>
    <row r="97" s="96" customFormat="1"/>
    <row r="98" s="96" customFormat="1"/>
    <row r="99" s="96" customFormat="1"/>
    <row r="100" s="96" customFormat="1"/>
    <row r="101" s="96" customFormat="1"/>
    <row r="102" s="96" customFormat="1"/>
    <row r="103" s="96" customFormat="1"/>
    <row r="104" s="96" customFormat="1"/>
    <row r="105" s="96" customFormat="1"/>
    <row r="106" s="96" customFormat="1"/>
    <row r="107" s="96" customFormat="1"/>
    <row r="108" s="96" customFormat="1"/>
    <row r="109" s="96" customFormat="1"/>
    <row r="110" s="96" customFormat="1"/>
    <row r="111" s="96" customFormat="1"/>
    <row r="112" s="96" customFormat="1"/>
    <row r="113" s="96" customFormat="1"/>
    <row r="114" s="96" customFormat="1"/>
    <row r="115" s="96" customFormat="1"/>
    <row r="116" s="96" customFormat="1"/>
    <row r="117" s="96" customFormat="1"/>
    <row r="118" s="96" customFormat="1"/>
    <row r="119" s="96" customFormat="1"/>
    <row r="120" s="96" customFormat="1"/>
    <row r="121" s="96" customFormat="1"/>
    <row r="122" s="96" customFormat="1"/>
    <row r="123" s="96" customFormat="1"/>
    <row r="124" s="96" customFormat="1"/>
    <row r="125" s="96" customFormat="1"/>
    <row r="126" s="96" customFormat="1"/>
    <row r="127" s="96" customFormat="1"/>
    <row r="128" s="96" customFormat="1"/>
    <row r="129" s="96" customFormat="1"/>
    <row r="130" s="96" customFormat="1"/>
    <row r="131" s="96" customFormat="1"/>
    <row r="132" s="96" customFormat="1"/>
    <row r="133" s="96" customFormat="1"/>
    <row r="134" s="96" customFormat="1"/>
    <row r="135" s="96" customFormat="1"/>
    <row r="136" s="96" customFormat="1"/>
    <row r="137" s="96" customFormat="1"/>
    <row r="138" s="96" customFormat="1"/>
    <row r="139" s="96" customFormat="1"/>
    <row r="140" s="96" customFormat="1"/>
    <row r="141" s="96" customFormat="1"/>
    <row r="142" s="96" customFormat="1"/>
    <row r="143" s="96" customFormat="1"/>
    <row r="144" s="96" customFormat="1"/>
    <row r="145" s="96" customFormat="1"/>
    <row r="146" s="96" customFormat="1"/>
    <row r="147" s="96" customFormat="1"/>
    <row r="148" s="96" customFormat="1"/>
    <row r="149" s="96" customFormat="1"/>
    <row r="150" s="96" customFormat="1"/>
    <row r="151" s="96" customFormat="1"/>
    <row r="152" s="96" customFormat="1"/>
    <row r="153" s="96" customFormat="1"/>
    <row r="154" s="96" customFormat="1"/>
    <row r="155" s="96" customFormat="1"/>
    <row r="156" s="96" customFormat="1"/>
    <row r="157" s="96" customFormat="1"/>
    <row r="158" s="96" customFormat="1"/>
    <row r="159" s="96" customFormat="1"/>
    <row r="160" s="96" customFormat="1"/>
    <row r="161" s="96" customFormat="1"/>
    <row r="162" s="96" customFormat="1"/>
    <row r="163" s="96" customFormat="1"/>
    <row r="164" s="96" customFormat="1"/>
    <row r="165" s="96" customFormat="1"/>
    <row r="166" s="96" customFormat="1"/>
    <row r="167" s="96" customFormat="1"/>
    <row r="168" s="96" customFormat="1"/>
    <row r="169" s="96" customFormat="1"/>
    <row r="170" s="96" customFormat="1"/>
    <row r="171" s="96" customFormat="1"/>
    <row r="172" s="96" customFormat="1"/>
    <row r="173" s="96" customFormat="1"/>
    <row r="174" s="96" customFormat="1"/>
    <row r="175" s="96" customFormat="1"/>
    <row r="176" s="96" customFormat="1"/>
    <row r="177" s="96" customFormat="1"/>
    <row r="178" s="96" customFormat="1"/>
    <row r="179" s="96" customFormat="1"/>
    <row r="180" s="96" customFormat="1"/>
    <row r="181" s="96" customFormat="1"/>
    <row r="182" s="96" customFormat="1"/>
    <row r="183" s="96" customFormat="1"/>
    <row r="184" s="96" customFormat="1"/>
    <row r="185" s="96" customFormat="1"/>
    <row r="186" s="96" customFormat="1"/>
    <row r="187" s="96" customFormat="1"/>
    <row r="188" s="96" customFormat="1"/>
    <row r="189" s="96" customFormat="1"/>
    <row r="190" s="96" customFormat="1"/>
    <row r="191" s="96" customFormat="1"/>
    <row r="192" s="96" customFormat="1"/>
    <row r="193" s="96" customFormat="1"/>
    <row r="194" s="96" customFormat="1"/>
    <row r="195" s="96" customFormat="1"/>
    <row r="196" s="96" customFormat="1"/>
    <row r="197" s="96" customFormat="1"/>
    <row r="198" s="96" customFormat="1"/>
    <row r="199" s="96" customFormat="1"/>
    <row r="200" s="96" customFormat="1"/>
    <row r="201" s="96" customFormat="1"/>
    <row r="202" s="96" customFormat="1"/>
    <row r="203" s="96" customFormat="1"/>
    <row r="204" s="96" customFormat="1"/>
    <row r="205" s="96" customFormat="1"/>
    <row r="206" s="96" customFormat="1"/>
    <row r="207" s="96" customFormat="1"/>
    <row r="208" s="96" customFormat="1"/>
    <row r="209" s="96" customFormat="1"/>
    <row r="210" s="96" customFormat="1"/>
    <row r="211" s="96" customFormat="1"/>
    <row r="212" s="96" customFormat="1"/>
    <row r="213" s="96" customFormat="1"/>
    <row r="214" s="96" customFormat="1"/>
    <row r="215" s="96" customFormat="1"/>
    <row r="216" s="96" customFormat="1"/>
    <row r="217" s="96" customFormat="1"/>
    <row r="218" s="96" customFormat="1"/>
    <row r="219" s="96" customFormat="1"/>
    <row r="220" s="96" customFormat="1"/>
    <row r="221" s="96" customFormat="1"/>
    <row r="222" s="96" customFormat="1"/>
    <row r="223" s="96" customFormat="1"/>
    <row r="224" s="96" customFormat="1"/>
    <row r="225" s="96" customFormat="1"/>
    <row r="226" s="96" customFormat="1"/>
    <row r="227" s="96" customFormat="1"/>
  </sheetData>
  <mergeCells count="2">
    <mergeCell ref="C12:C14"/>
    <mergeCell ref="N3:O3"/>
  </mergeCells>
  <conditionalFormatting sqref="P15:U32">
    <cfRule type="cellIs" dxfId="1" priority="2" operator="greaterThan">
      <formula>0</formula>
    </cfRule>
  </conditionalFormatting>
  <conditionalFormatting sqref="P28:U32">
    <cfRule type="cellIs" dxfId="0" priority="1" operator="lessThan">
      <formula>0</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14"/>
  <dimension ref="A1:C5"/>
  <sheetViews>
    <sheetView showGridLines="0" workbookViewId="0"/>
  </sheetViews>
  <sheetFormatPr defaultColWidth="9.140625" defaultRowHeight="16.5"/>
  <cols>
    <col min="1" max="1" width="17.140625" style="74" customWidth="1"/>
    <col min="2" max="2" width="12" style="74" customWidth="1"/>
    <col min="3" max="16384" width="9.140625" style="74"/>
  </cols>
  <sheetData>
    <row r="1" spans="1:3">
      <c r="A1" s="73" t="s">
        <v>243</v>
      </c>
    </row>
    <row r="3" spans="1:3">
      <c r="B3" s="74" t="s">
        <v>359</v>
      </c>
      <c r="C3" s="74" t="s">
        <v>244</v>
      </c>
    </row>
    <row r="4" spans="1:3">
      <c r="B4" s="74" t="s">
        <v>157</v>
      </c>
      <c r="C4" s="74" t="s">
        <v>245</v>
      </c>
    </row>
    <row r="5" spans="1:3">
      <c r="B5" s="74" t="s">
        <v>246</v>
      </c>
      <c r="C5" s="74" t="s">
        <v>247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DK236"/>
  <sheetViews>
    <sheetView zoomScale="85" zoomScaleNormal="85" workbookViewId="0">
      <pane xSplit="2" ySplit="5" topLeftCell="U150" activePane="bottomRight" state="frozen"/>
      <selection pane="topRight" activeCell="C1" sqref="C1"/>
      <selection pane="bottomLeft" activeCell="A6" sqref="A6"/>
      <selection pane="bottomRight" activeCell="BN22" sqref="BN22"/>
    </sheetView>
  </sheetViews>
  <sheetFormatPr defaultColWidth="9.140625" defaultRowHeight="13.5" outlineLevelRow="1"/>
  <cols>
    <col min="1" max="1" width="9.140625" style="162" customWidth="1"/>
    <col min="2" max="2" width="11.85546875" style="96" customWidth="1"/>
    <col min="3" max="6" width="11.85546875" style="173" customWidth="1"/>
    <col min="7" max="7" width="4.85546875" style="173" customWidth="1"/>
    <col min="8" max="11" width="13.42578125" style="96" customWidth="1"/>
    <col min="12" max="12" width="4.85546875" style="96" customWidth="1"/>
    <col min="13" max="14" width="9.140625" style="162" customWidth="1"/>
    <col min="15" max="15" width="11.85546875" style="96" customWidth="1"/>
    <col min="16" max="18" width="11.85546875" style="173" customWidth="1"/>
    <col min="19" max="19" width="4.85546875" style="173" customWidth="1"/>
    <col min="20" max="23" width="11.85546875" style="96" customWidth="1"/>
    <col min="24" max="24" width="15.140625" style="96" customWidth="1"/>
    <col min="25" max="26" width="9.140625" style="162" customWidth="1"/>
    <col min="27" max="27" width="11.85546875" style="96" customWidth="1"/>
    <col min="28" max="31" width="11.85546875" style="173" customWidth="1"/>
    <col min="32" max="35" width="8.5703125" style="173" customWidth="1"/>
    <col min="36" max="37" width="9.140625" style="162" customWidth="1"/>
    <col min="38" max="38" width="11.85546875" style="96" customWidth="1"/>
    <col min="39" max="48" width="11.85546875" style="173" customWidth="1"/>
    <col min="49" max="49" width="4.85546875" style="173" customWidth="1"/>
    <col min="50" max="50" width="9.140625" style="173"/>
    <col min="51" max="51" width="4.85546875" style="173" customWidth="1"/>
    <col min="52" max="53" width="9.140625" style="162" customWidth="1"/>
    <col min="54" max="54" width="11.85546875" style="96" customWidth="1"/>
    <col min="55" max="56" width="11.85546875" style="173" customWidth="1"/>
    <col min="57" max="57" width="11.42578125" style="173" customWidth="1"/>
    <col min="58" max="58" width="7.42578125" style="96" customWidth="1"/>
    <col min="59" max="60" width="11.85546875" style="96" customWidth="1"/>
    <col min="61" max="61" width="10.42578125" style="96" customWidth="1"/>
    <col min="62" max="62" width="4.85546875" style="96" customWidth="1"/>
    <col min="63" max="63" width="11.85546875" style="96" customWidth="1"/>
    <col min="64" max="66" width="11.85546875" style="173" customWidth="1"/>
    <col min="67" max="67" width="4.85546875" style="173" customWidth="1"/>
    <col min="68" max="68" width="9.140625" style="173"/>
    <col min="69" max="69" width="4.85546875" style="173" customWidth="1"/>
    <col min="70" max="70" width="9.140625" style="162" customWidth="1"/>
    <col min="71" max="71" width="11.85546875" style="96" customWidth="1"/>
    <col min="72" max="74" width="11.85546875" style="173" customWidth="1"/>
    <col min="75" max="75" width="11.85546875" style="189" customWidth="1"/>
    <col min="76" max="76" width="4.85546875" style="173" customWidth="1"/>
    <col min="77" max="77" width="9.140625" style="173"/>
    <col min="78" max="78" width="4.85546875" style="173" customWidth="1"/>
    <col min="79" max="79" width="7" style="219" bestFit="1" customWidth="1"/>
    <col min="80" max="83" width="11.85546875" style="173" customWidth="1"/>
    <col min="84" max="84" width="9.140625" style="173"/>
    <col min="85" max="85" width="4.85546875" style="173" customWidth="1"/>
    <col min="86" max="86" width="9.140625" style="173"/>
    <col min="87" max="87" width="9.140625" style="162" customWidth="1"/>
    <col min="88" max="98" width="11.85546875" style="96" customWidth="1"/>
    <col min="99" max="99" width="4.85546875" style="96" customWidth="1"/>
    <col min="100" max="100" width="9.140625" style="96"/>
    <col min="101" max="101" width="4.85546875" style="96" customWidth="1"/>
    <col min="102" max="102" width="9.140625" style="162" customWidth="1"/>
    <col min="103" max="109" width="11.85546875" style="96" customWidth="1"/>
    <col min="110" max="110" width="9.140625" style="96" customWidth="1"/>
    <col min="111" max="113" width="9.140625" style="96" bestFit="1" customWidth="1"/>
    <col min="114" max="16384" width="9.140625" style="96"/>
  </cols>
  <sheetData>
    <row r="1" spans="1:115" s="90" customFormat="1" ht="27.95" customHeight="1">
      <c r="A1" s="303"/>
      <c r="B1" s="303"/>
      <c r="C1" s="536" t="s">
        <v>163</v>
      </c>
      <c r="D1" s="536"/>
      <c r="E1" s="536"/>
      <c r="F1" s="536"/>
      <c r="G1" s="538"/>
      <c r="H1" s="538"/>
      <c r="I1" s="538"/>
      <c r="J1" s="538"/>
      <c r="K1" s="538"/>
      <c r="M1" s="303"/>
      <c r="N1" s="539" t="s">
        <v>162</v>
      </c>
      <c r="O1" s="539"/>
      <c r="P1" s="539"/>
      <c r="Q1" s="539"/>
      <c r="R1" s="539"/>
      <c r="S1" s="539"/>
      <c r="T1" s="539"/>
      <c r="U1" s="539"/>
      <c r="V1" s="539"/>
      <c r="W1" s="539"/>
      <c r="X1" s="307"/>
      <c r="Y1" s="303"/>
      <c r="Z1" s="536" t="s">
        <v>169</v>
      </c>
      <c r="AA1" s="536"/>
      <c r="AB1" s="536"/>
      <c r="AC1" s="536"/>
      <c r="AD1" s="536"/>
      <c r="AE1" s="536"/>
      <c r="AF1" s="536"/>
      <c r="AG1" s="536"/>
      <c r="AH1" s="308"/>
      <c r="AI1" s="309"/>
      <c r="AJ1" s="303"/>
      <c r="AK1" s="536" t="s">
        <v>171</v>
      </c>
      <c r="AL1" s="536"/>
      <c r="AM1" s="536"/>
      <c r="AN1" s="536"/>
      <c r="AO1" s="536"/>
      <c r="AP1" s="536"/>
      <c r="AQ1" s="536"/>
      <c r="AR1" s="536"/>
      <c r="AS1" s="536"/>
      <c r="AT1" s="536"/>
      <c r="AU1" s="536"/>
      <c r="AV1" s="536"/>
      <c r="AW1" s="310"/>
      <c r="AX1" s="309"/>
      <c r="AY1" s="310"/>
      <c r="AZ1" s="303"/>
      <c r="BA1" s="536" t="s">
        <v>170</v>
      </c>
      <c r="BB1" s="536"/>
      <c r="BC1" s="536"/>
      <c r="BD1" s="536"/>
      <c r="BE1" s="536"/>
      <c r="BF1" s="536"/>
      <c r="BG1" s="536"/>
      <c r="BH1" s="536"/>
      <c r="BI1" s="304"/>
      <c r="BJ1" s="307"/>
      <c r="BK1" s="536" t="s">
        <v>208</v>
      </c>
      <c r="BL1" s="536"/>
      <c r="BM1" s="536"/>
      <c r="BN1" s="536"/>
      <c r="BO1" s="311"/>
      <c r="BP1" s="309"/>
      <c r="BQ1" s="308"/>
      <c r="BR1" s="303"/>
      <c r="BS1" s="536" t="s">
        <v>176</v>
      </c>
      <c r="BT1" s="536"/>
      <c r="BU1" s="536"/>
      <c r="BV1" s="536"/>
      <c r="BW1" s="536"/>
      <c r="BX1" s="308"/>
      <c r="BY1" s="309"/>
      <c r="BZ1" s="308"/>
      <c r="CA1" s="312"/>
      <c r="CB1" s="537" t="s">
        <v>229</v>
      </c>
      <c r="CC1" s="537"/>
      <c r="CD1" s="537"/>
      <c r="CE1" s="537"/>
      <c r="CF1" s="308"/>
      <c r="CG1" s="308"/>
      <c r="CH1" s="309"/>
      <c r="CI1" s="303"/>
      <c r="CJ1" s="536" t="s">
        <v>178</v>
      </c>
      <c r="CK1" s="536"/>
      <c r="CL1" s="536"/>
      <c r="CM1" s="536"/>
      <c r="CN1" s="536"/>
      <c r="CO1" s="536"/>
      <c r="CP1" s="536"/>
      <c r="CQ1" s="536"/>
      <c r="CR1" s="536"/>
      <c r="CS1" s="536"/>
      <c r="CT1" s="536"/>
      <c r="CU1" s="307"/>
      <c r="CV1" s="304"/>
      <c r="CW1" s="307"/>
      <c r="CX1" s="303"/>
      <c r="CY1" s="536" t="s">
        <v>179</v>
      </c>
      <c r="CZ1" s="536"/>
      <c r="DA1" s="536"/>
      <c r="DB1" s="536"/>
      <c r="DC1" s="536"/>
      <c r="DD1" s="536"/>
      <c r="DE1" s="536"/>
      <c r="DF1" s="536"/>
      <c r="DG1" s="536"/>
      <c r="DH1" s="536"/>
      <c r="DI1" s="536"/>
    </row>
    <row r="2" spans="1:115" ht="47.25" customHeight="1">
      <c r="A2" s="302"/>
      <c r="B2" s="304" t="s">
        <v>180</v>
      </c>
      <c r="C2" s="313" t="s">
        <v>158</v>
      </c>
      <c r="D2" s="313" t="s">
        <v>164</v>
      </c>
      <c r="E2" s="313" t="s">
        <v>52</v>
      </c>
      <c r="F2" s="313" t="s">
        <v>165</v>
      </c>
      <c r="G2" s="309"/>
      <c r="H2" s="305" t="s">
        <v>158</v>
      </c>
      <c r="I2" s="305" t="s">
        <v>164</v>
      </c>
      <c r="J2" s="305" t="s">
        <v>52</v>
      </c>
      <c r="K2" s="305" t="s">
        <v>165</v>
      </c>
      <c r="L2" s="247"/>
      <c r="M2" s="302"/>
      <c r="N2" s="302"/>
      <c r="O2" s="304" t="s">
        <v>180</v>
      </c>
      <c r="P2" s="314" t="s">
        <v>158</v>
      </c>
      <c r="Q2" s="314" t="s">
        <v>159</v>
      </c>
      <c r="R2" s="314" t="s">
        <v>160</v>
      </c>
      <c r="S2" s="309" t="s">
        <v>161</v>
      </c>
      <c r="T2" s="315"/>
      <c r="U2" s="315" t="s">
        <v>158</v>
      </c>
      <c r="V2" s="315" t="s">
        <v>159</v>
      </c>
      <c r="W2" s="315" t="s">
        <v>160</v>
      </c>
      <c r="X2" s="304" t="s">
        <v>161</v>
      </c>
      <c r="Y2" s="302"/>
      <c r="Z2" s="302"/>
      <c r="AA2" s="304" t="s">
        <v>180</v>
      </c>
      <c r="AB2" s="313" t="s">
        <v>181</v>
      </c>
      <c r="AC2" s="313" t="s">
        <v>182</v>
      </c>
      <c r="AD2" s="313" t="s">
        <v>183</v>
      </c>
      <c r="AE2" s="313" t="s">
        <v>184</v>
      </c>
      <c r="AF2" s="313" t="s">
        <v>241</v>
      </c>
      <c r="AG2" s="313" t="s">
        <v>184</v>
      </c>
      <c r="AH2" s="313" t="s">
        <v>241</v>
      </c>
      <c r="AI2" s="309"/>
      <c r="AJ2" s="302"/>
      <c r="AK2" s="302"/>
      <c r="AL2" s="304" t="s">
        <v>180</v>
      </c>
      <c r="AM2" s="313" t="s">
        <v>234</v>
      </c>
      <c r="AN2" s="313" t="s">
        <v>115</v>
      </c>
      <c r="AO2" s="313" t="s">
        <v>235</v>
      </c>
      <c r="AP2" s="313" t="s">
        <v>125</v>
      </c>
      <c r="AQ2" s="313" t="s">
        <v>112</v>
      </c>
      <c r="AR2" s="313" t="s">
        <v>236</v>
      </c>
      <c r="AS2" s="313" t="s">
        <v>237</v>
      </c>
      <c r="AT2" s="313" t="s">
        <v>238</v>
      </c>
      <c r="AU2" s="313" t="s">
        <v>128</v>
      </c>
      <c r="AV2" s="313" t="s">
        <v>239</v>
      </c>
      <c r="AW2" s="309" t="s">
        <v>240</v>
      </c>
      <c r="AX2" s="309"/>
      <c r="AY2" s="309"/>
      <c r="AZ2" s="302"/>
      <c r="BA2" s="302"/>
      <c r="BB2" s="477" t="s">
        <v>180</v>
      </c>
      <c r="BC2" s="478" t="s">
        <v>166</v>
      </c>
      <c r="BD2" s="478" t="s">
        <v>167</v>
      </c>
      <c r="BE2" s="305" t="s">
        <v>168</v>
      </c>
      <c r="BF2" s="315"/>
      <c r="BG2" s="478" t="s">
        <v>166</v>
      </c>
      <c r="BH2" s="315" t="s">
        <v>167</v>
      </c>
      <c r="BI2" s="459" t="s">
        <v>168</v>
      </c>
      <c r="BJ2" s="304"/>
      <c r="BK2" s="304" t="s">
        <v>180</v>
      </c>
      <c r="BL2" s="313" t="s">
        <v>185</v>
      </c>
      <c r="BM2" s="313" t="s">
        <v>186</v>
      </c>
      <c r="BN2" s="313" t="s">
        <v>187</v>
      </c>
      <c r="BO2" s="309"/>
      <c r="BP2" s="309"/>
      <c r="BQ2" s="309"/>
      <c r="BR2" s="302"/>
      <c r="BS2" s="304" t="s">
        <v>180</v>
      </c>
      <c r="BT2" s="313" t="s">
        <v>188</v>
      </c>
      <c r="BU2" s="313" t="s">
        <v>189</v>
      </c>
      <c r="BV2" s="313" t="s">
        <v>190</v>
      </c>
      <c r="BW2" s="316"/>
      <c r="BX2" s="309"/>
      <c r="BY2" s="309"/>
      <c r="BZ2" s="309"/>
      <c r="CA2" s="317" t="s">
        <v>180</v>
      </c>
      <c r="CB2" s="313" t="s">
        <v>365</v>
      </c>
      <c r="CC2" s="313" t="s">
        <v>222</v>
      </c>
      <c r="CD2" s="313" t="s">
        <v>223</v>
      </c>
      <c r="CE2" s="313" t="s">
        <v>366</v>
      </c>
      <c r="CF2" s="309"/>
      <c r="CG2" s="309"/>
      <c r="CH2" s="309"/>
      <c r="CI2" s="302"/>
      <c r="CJ2" s="304" t="s">
        <v>180</v>
      </c>
      <c r="CK2" s="305" t="s">
        <v>224</v>
      </c>
      <c r="CL2" s="305" t="s">
        <v>227</v>
      </c>
      <c r="CM2" s="305" t="s">
        <v>228</v>
      </c>
      <c r="CN2" s="305" t="s">
        <v>230</v>
      </c>
      <c r="CO2" s="305" t="s">
        <v>225</v>
      </c>
      <c r="CP2" s="305" t="s">
        <v>226</v>
      </c>
      <c r="CQ2" s="305"/>
      <c r="CR2" s="305"/>
      <c r="CS2" s="305"/>
      <c r="CT2" s="305"/>
      <c r="CU2" s="304"/>
      <c r="CV2" s="304"/>
      <c r="CW2" s="318"/>
      <c r="CX2" s="302"/>
      <c r="CY2" s="306" t="s">
        <v>180</v>
      </c>
      <c r="CZ2" s="305" t="s">
        <v>224</v>
      </c>
      <c r="DA2" s="305" t="s">
        <v>227</v>
      </c>
      <c r="DB2" s="305" t="s">
        <v>228</v>
      </c>
      <c r="DC2" s="305" t="s">
        <v>230</v>
      </c>
      <c r="DD2" s="305" t="s">
        <v>225</v>
      </c>
      <c r="DE2" s="305" t="s">
        <v>226</v>
      </c>
      <c r="DF2" s="305"/>
      <c r="DG2" s="304"/>
      <c r="DH2" s="304"/>
      <c r="DI2" s="304"/>
    </row>
    <row r="3" spans="1:115" ht="11.25" customHeight="1">
      <c r="B3" s="163"/>
      <c r="C3" s="540" t="s">
        <v>315</v>
      </c>
      <c r="D3" s="540"/>
      <c r="E3" s="540"/>
      <c r="F3" s="540"/>
      <c r="G3" s="179"/>
      <c r="H3" s="541" t="s">
        <v>316</v>
      </c>
      <c r="I3" s="542"/>
      <c r="J3" s="542"/>
      <c r="K3" s="542"/>
      <c r="N3" s="165"/>
      <c r="O3" s="540"/>
      <c r="P3" s="540" t="s">
        <v>315</v>
      </c>
      <c r="Q3" s="540"/>
      <c r="R3" s="540"/>
      <c r="S3" s="439"/>
      <c r="T3" s="541"/>
      <c r="U3" s="541" t="s">
        <v>316</v>
      </c>
      <c r="V3" s="541"/>
      <c r="W3" s="541"/>
      <c r="X3" s="306"/>
      <c r="Z3" s="166"/>
      <c r="AA3" s="167"/>
      <c r="AB3" s="167"/>
      <c r="AI3" s="179"/>
      <c r="AK3" s="166"/>
      <c r="AL3" s="173"/>
      <c r="AX3" s="179"/>
      <c r="BA3" s="163"/>
      <c r="BB3" s="543" t="s">
        <v>315</v>
      </c>
      <c r="BC3" s="543"/>
      <c r="BD3" s="543"/>
      <c r="BE3" s="439"/>
      <c r="BF3" s="544" t="s">
        <v>316</v>
      </c>
      <c r="BG3" s="545"/>
      <c r="BH3" s="545"/>
      <c r="BI3" s="479"/>
      <c r="BP3" s="179"/>
      <c r="BY3" s="179"/>
      <c r="CH3" s="179"/>
      <c r="CK3" s="168"/>
      <c r="CL3" s="168"/>
      <c r="CM3" s="169"/>
      <c r="CN3" s="168"/>
      <c r="CO3" s="168"/>
      <c r="CP3" s="169"/>
      <c r="CQ3" s="169"/>
      <c r="CR3" s="169"/>
      <c r="CS3" s="169"/>
      <c r="CT3" s="169"/>
      <c r="CV3" s="164"/>
      <c r="CW3" s="169"/>
      <c r="CZ3" s="168"/>
      <c r="DA3" s="168"/>
      <c r="DB3" s="169"/>
      <c r="DC3" s="168"/>
      <c r="DD3" s="168"/>
      <c r="DE3" s="169"/>
      <c r="DF3" s="169"/>
    </row>
    <row r="4" spans="1:115" ht="11.25" customHeight="1" outlineLevel="1">
      <c r="H4" s="164"/>
      <c r="O4" s="165"/>
      <c r="AA4" s="166"/>
      <c r="AB4" s="167"/>
      <c r="AI4" s="179"/>
      <c r="AL4" s="166"/>
      <c r="AX4" s="179"/>
      <c r="BB4" s="163"/>
      <c r="BI4" s="164"/>
      <c r="BP4" s="179"/>
      <c r="BY4" s="179"/>
      <c r="CH4" s="179"/>
      <c r="CV4" s="164"/>
    </row>
    <row r="5" spans="1:115" ht="21" customHeight="1" outlineLevel="1">
      <c r="A5" s="170"/>
      <c r="B5" s="171"/>
      <c r="C5" s="319"/>
      <c r="D5" s="320"/>
      <c r="E5" s="321"/>
      <c r="F5" s="322"/>
      <c r="G5" s="322"/>
      <c r="H5" s="323"/>
      <c r="I5" s="323"/>
      <c r="J5" s="323"/>
      <c r="K5" s="323"/>
      <c r="L5" s="323"/>
      <c r="M5" s="324"/>
      <c r="N5" s="324"/>
      <c r="O5" s="325"/>
      <c r="P5" s="326"/>
      <c r="Q5" s="326"/>
      <c r="R5" s="326"/>
      <c r="S5" s="326"/>
      <c r="T5" s="323"/>
      <c r="U5" s="323"/>
      <c r="V5" s="323"/>
      <c r="W5" s="323"/>
      <c r="X5" s="323"/>
      <c r="Y5" s="324"/>
      <c r="Z5" s="324"/>
      <c r="AA5" s="327"/>
      <c r="AB5" s="328"/>
      <c r="AC5" s="326"/>
      <c r="AD5" s="326"/>
      <c r="AE5" s="326"/>
      <c r="AF5" s="326"/>
      <c r="AG5" s="326"/>
      <c r="AH5" s="326"/>
      <c r="AI5" s="326"/>
      <c r="AJ5" s="324"/>
      <c r="AK5" s="324"/>
      <c r="AL5" s="327"/>
      <c r="AM5" s="326"/>
      <c r="AN5" s="326"/>
      <c r="AO5" s="326"/>
      <c r="AP5" s="326"/>
      <c r="AQ5" s="326"/>
      <c r="AR5" s="326"/>
      <c r="AS5" s="326"/>
      <c r="AT5" s="326"/>
      <c r="AU5" s="326"/>
      <c r="AV5" s="326"/>
      <c r="AW5" s="326"/>
      <c r="AX5" s="326"/>
      <c r="AY5" s="326"/>
      <c r="AZ5" s="324"/>
      <c r="BA5" s="324"/>
      <c r="BB5" s="329"/>
      <c r="BC5" s="326"/>
      <c r="BD5" s="326"/>
      <c r="BE5" s="326"/>
      <c r="BF5" s="323"/>
      <c r="BG5" s="323"/>
      <c r="BH5" s="323"/>
      <c r="BI5" s="323"/>
      <c r="BJ5" s="323"/>
      <c r="BK5" s="323"/>
      <c r="BL5" s="326"/>
      <c r="BM5" s="326"/>
      <c r="BN5" s="326"/>
      <c r="BO5" s="326"/>
      <c r="BP5" s="326"/>
      <c r="BQ5" s="326"/>
      <c r="BR5" s="324"/>
      <c r="BS5" s="323"/>
      <c r="BT5" s="326"/>
      <c r="BU5" s="326"/>
      <c r="BV5" s="326"/>
      <c r="BW5" s="326"/>
      <c r="BX5" s="326"/>
      <c r="BY5" s="326"/>
      <c r="BZ5" s="326"/>
      <c r="CA5" s="330"/>
      <c r="CB5" s="326"/>
      <c r="CC5" s="326"/>
      <c r="CD5" s="326"/>
      <c r="CE5" s="326"/>
      <c r="CF5" s="326"/>
      <c r="CG5" s="326"/>
      <c r="CH5" s="326"/>
      <c r="CI5" s="324"/>
      <c r="CJ5" s="323"/>
      <c r="CK5" s="323"/>
      <c r="CL5" s="323"/>
      <c r="CM5" s="323"/>
      <c r="CN5" s="323"/>
      <c r="CO5" s="323"/>
      <c r="CP5" s="323"/>
      <c r="CQ5" s="323"/>
      <c r="CR5" s="323"/>
      <c r="CS5" s="323"/>
      <c r="CT5" s="323"/>
      <c r="CU5" s="323"/>
      <c r="CV5" s="323"/>
      <c r="CW5" s="323"/>
      <c r="CX5" s="324"/>
      <c r="CY5" s="323"/>
      <c r="CZ5" s="323"/>
      <c r="DA5" s="323"/>
      <c r="DB5" s="323"/>
      <c r="DC5" s="323"/>
      <c r="DD5" s="323"/>
      <c r="DE5" s="323"/>
      <c r="DF5" s="323"/>
      <c r="DG5" s="323"/>
      <c r="DH5" s="323"/>
    </row>
    <row r="6" spans="1:115">
      <c r="B6" s="171">
        <v>42766</v>
      </c>
      <c r="C6" s="178">
        <v>1.399277577433633</v>
      </c>
      <c r="D6" s="178">
        <v>-7.4013542858216379</v>
      </c>
      <c r="E6" s="178">
        <v>-2.3096134378952082</v>
      </c>
      <c r="F6" s="178">
        <v>22.763190130095289</v>
      </c>
      <c r="H6" s="189">
        <v>20559.099999999999</v>
      </c>
      <c r="I6" s="189">
        <v>9119.11</v>
      </c>
      <c r="J6" s="189">
        <v>36927.224999999999</v>
      </c>
      <c r="K6" s="189">
        <v>3908.5590000000002</v>
      </c>
      <c r="L6" s="249"/>
      <c r="M6" s="175"/>
      <c r="N6" s="175"/>
      <c r="O6" s="177">
        <v>42766</v>
      </c>
      <c r="P6" s="173">
        <v>1.399277577433633</v>
      </c>
      <c r="Q6" s="173">
        <v>-1.0840791736920763</v>
      </c>
      <c r="R6" s="173">
        <v>4.9168020245282218</v>
      </c>
      <c r="S6" s="173">
        <v>8.3628867153155326</v>
      </c>
      <c r="T6" s="178"/>
      <c r="U6" s="189">
        <v>20559.099999999999</v>
      </c>
      <c r="V6" s="189">
        <v>8155.6790000000001</v>
      </c>
      <c r="W6" s="189">
        <v>5623.4</v>
      </c>
      <c r="X6" s="189">
        <v>2055.7869999999998</v>
      </c>
      <c r="Y6" s="175"/>
      <c r="Z6" s="175"/>
      <c r="AA6" s="250">
        <v>39844</v>
      </c>
      <c r="AB6" s="178">
        <v>0</v>
      </c>
      <c r="AC6" s="178"/>
      <c r="AD6" s="178"/>
      <c r="AE6" s="178"/>
      <c r="AF6" s="178"/>
      <c r="AH6" s="178"/>
      <c r="AI6" s="251"/>
      <c r="AJ6" s="175"/>
      <c r="AK6" s="175"/>
      <c r="AL6" s="250">
        <v>42766</v>
      </c>
      <c r="AM6" s="178">
        <v>5.7901009552808755E-3</v>
      </c>
      <c r="AN6" s="178">
        <v>6.9044627955402627</v>
      </c>
      <c r="AO6" s="173" t="s">
        <v>314</v>
      </c>
      <c r="AP6" s="173">
        <v>0.2351605666278499</v>
      </c>
      <c r="AQ6" s="173">
        <v>16.444296356179777</v>
      </c>
      <c r="AR6" s="173">
        <v>12.953058348412025</v>
      </c>
      <c r="AS6" s="173">
        <v>3.336018239082982</v>
      </c>
      <c r="AT6" s="173">
        <v>11.062881861876058</v>
      </c>
      <c r="AV6" s="173">
        <v>8.14345402085595</v>
      </c>
      <c r="AW6" s="173">
        <v>11.579470398838511</v>
      </c>
      <c r="AX6" s="251"/>
      <c r="AY6" s="251"/>
      <c r="AZ6" s="175"/>
      <c r="BA6" s="175"/>
      <c r="BB6" s="176">
        <v>42766</v>
      </c>
      <c r="BC6" s="173">
        <v>10.00004122481679</v>
      </c>
      <c r="BD6" s="173">
        <v>3.0374960793461581</v>
      </c>
      <c r="BE6" s="173">
        <v>6.9258268929185407</v>
      </c>
      <c r="BF6" s="251"/>
      <c r="BG6" s="189">
        <v>5603.4229999999998</v>
      </c>
      <c r="BH6" s="189">
        <v>26201.85</v>
      </c>
      <c r="BI6" s="189">
        <v>16776.920999999998</v>
      </c>
      <c r="BJ6" s="251"/>
      <c r="BK6" s="138">
        <v>39783</v>
      </c>
      <c r="BL6" s="155">
        <v>8.15</v>
      </c>
      <c r="BM6" s="155">
        <v>0.61008429677680776</v>
      </c>
      <c r="BN6" s="155">
        <v>2.2067342793977445</v>
      </c>
      <c r="BO6" s="251"/>
      <c r="BP6" s="251"/>
      <c r="BQ6" s="251"/>
      <c r="BR6" s="175"/>
      <c r="BS6" s="252">
        <v>42736</v>
      </c>
      <c r="BT6" s="440">
        <v>9.1060400009155273</v>
      </c>
      <c r="BU6" s="440">
        <v>2.3120460510253906</v>
      </c>
      <c r="BV6" s="440">
        <v>393.85202026367188</v>
      </c>
      <c r="BW6" s="440">
        <v>100</v>
      </c>
      <c r="BX6" s="178"/>
      <c r="BY6" s="178"/>
      <c r="BZ6" s="178"/>
      <c r="CA6" s="254" t="s">
        <v>209</v>
      </c>
      <c r="CB6" s="178">
        <v>11.4802</v>
      </c>
      <c r="CC6" s="178">
        <v>11.673999999999999</v>
      </c>
      <c r="CD6" s="178"/>
      <c r="CE6" s="178"/>
      <c r="CF6" s="178"/>
      <c r="CG6" s="178"/>
      <c r="CH6" s="178"/>
      <c r="CI6" s="175"/>
      <c r="CJ6" s="176">
        <v>42766</v>
      </c>
      <c r="CK6" s="172">
        <v>1.6666666666666668E-3</v>
      </c>
      <c r="CL6" s="172">
        <v>0.20166666666666666</v>
      </c>
      <c r="CM6" s="172">
        <v>0.45666666666666661</v>
      </c>
      <c r="CN6" s="172">
        <v>7.6666666666666675E-2</v>
      </c>
      <c r="CO6" s="172">
        <v>0.46833333333333332</v>
      </c>
      <c r="CP6" s="172">
        <v>0.52500000000000002</v>
      </c>
      <c r="CQ6" s="172"/>
      <c r="CR6" s="172"/>
      <c r="CS6" s="172"/>
      <c r="CT6" s="172"/>
      <c r="CU6" s="174"/>
      <c r="CV6" s="174"/>
      <c r="CW6" s="253"/>
      <c r="CX6" s="175"/>
      <c r="CY6" s="176">
        <v>42766</v>
      </c>
      <c r="CZ6" s="172">
        <v>3.3333333333333335E-3</v>
      </c>
      <c r="DA6" s="172">
        <v>4.8333333333333339E-2</v>
      </c>
      <c r="DB6" s="172">
        <v>0.26</v>
      </c>
      <c r="DC6" s="172">
        <v>7.4999999999999997E-2</v>
      </c>
      <c r="DD6" s="172">
        <v>0.12833333333333333</v>
      </c>
      <c r="DE6" s="172">
        <v>0.35000000000000003</v>
      </c>
      <c r="DF6" s="172"/>
      <c r="DG6" s="172"/>
      <c r="DH6" s="172"/>
      <c r="DI6" s="172"/>
      <c r="DJ6" s="174"/>
      <c r="DK6" s="174"/>
    </row>
    <row r="7" spans="1:115">
      <c r="B7" s="171">
        <v>42794</v>
      </c>
      <c r="C7" s="178">
        <v>2.7701099042642952</v>
      </c>
      <c r="D7" s="178">
        <v>-3.6126674761499</v>
      </c>
      <c r="E7" s="178">
        <v>-1.6813325758927355</v>
      </c>
      <c r="F7" s="178">
        <v>-0.3435956942132945</v>
      </c>
      <c r="H7" s="189">
        <v>20489.358</v>
      </c>
      <c r="I7" s="189">
        <v>9263.8539999999994</v>
      </c>
      <c r="J7" s="189">
        <v>36990.622000000003</v>
      </c>
      <c r="K7" s="189">
        <v>3773.7069999999999</v>
      </c>
      <c r="L7" s="249"/>
      <c r="M7" s="175"/>
      <c r="N7" s="175"/>
      <c r="O7" s="177">
        <v>42794</v>
      </c>
      <c r="P7" s="251">
        <v>2.7701099042642952</v>
      </c>
      <c r="Q7" s="251">
        <v>2.411764874269684</v>
      </c>
      <c r="R7" s="251">
        <v>4.972070146354346</v>
      </c>
      <c r="S7" s="178">
        <v>9.4414227165196216</v>
      </c>
      <c r="T7" s="178"/>
      <c r="U7" s="189">
        <v>20489.358</v>
      </c>
      <c r="V7" s="189">
        <v>8228.4750000000004</v>
      </c>
      <c r="W7" s="189">
        <v>5643.0770000000002</v>
      </c>
      <c r="X7" s="189">
        <v>2076.7089999999998</v>
      </c>
      <c r="Y7" s="175"/>
      <c r="Z7" s="175"/>
      <c r="AA7" s="250">
        <v>39872</v>
      </c>
      <c r="AB7" s="178">
        <v>0</v>
      </c>
      <c r="AC7" s="178"/>
      <c r="AD7" s="178"/>
      <c r="AE7" s="178"/>
      <c r="AF7" s="178"/>
      <c r="AH7" s="178"/>
      <c r="AI7" s="251"/>
      <c r="AJ7" s="175"/>
      <c r="AK7" s="175"/>
      <c r="AL7" s="250">
        <v>42794</v>
      </c>
      <c r="AM7" s="178">
        <v>0.96001101646210096</v>
      </c>
      <c r="AN7" s="178">
        <v>6.7692635665595162</v>
      </c>
      <c r="AO7" s="173" t="s">
        <v>314</v>
      </c>
      <c r="AP7" s="173">
        <v>0.25693492003102925</v>
      </c>
      <c r="AQ7" s="173">
        <v>16.337703707888487</v>
      </c>
      <c r="AR7" s="173">
        <v>12.120749488586068</v>
      </c>
      <c r="AS7" s="173">
        <v>3.3422287332817913</v>
      </c>
      <c r="AT7" s="173">
        <v>11.660051590493648</v>
      </c>
      <c r="AV7" s="173">
        <v>8.2334696887670198</v>
      </c>
      <c r="AW7" s="173">
        <v>11.787374694659549</v>
      </c>
      <c r="AX7" s="251"/>
      <c r="AY7" s="251"/>
      <c r="AZ7" s="175"/>
      <c r="BA7" s="175"/>
      <c r="BB7" s="176">
        <v>42794</v>
      </c>
      <c r="BC7" s="173">
        <v>9.0089060010971842</v>
      </c>
      <c r="BD7" s="173">
        <v>3.5904764239413467</v>
      </c>
      <c r="BE7" s="173">
        <v>7.0171621526984529</v>
      </c>
      <c r="BF7" s="251"/>
      <c r="BG7" s="189">
        <v>5615.4390000000003</v>
      </c>
      <c r="BH7" s="189">
        <v>26242.188999999998</v>
      </c>
      <c r="BI7" s="189">
        <v>16885.826000000001</v>
      </c>
      <c r="BJ7" s="251"/>
      <c r="BK7" s="138">
        <v>40148</v>
      </c>
      <c r="BL7" s="155">
        <v>3.87</v>
      </c>
      <c r="BM7" s="155">
        <v>1.0024673012362568</v>
      </c>
      <c r="BN7" s="155">
        <v>1.9839993392874529</v>
      </c>
      <c r="BO7" s="251"/>
      <c r="BP7" s="251"/>
      <c r="BQ7" s="251"/>
      <c r="BR7" s="175"/>
      <c r="BS7" s="252">
        <v>42767</v>
      </c>
      <c r="BT7" s="440">
        <v>9.2730436325073242</v>
      </c>
      <c r="BU7" s="440">
        <v>2.2999401092529297</v>
      </c>
      <c r="BV7" s="440">
        <v>403.18634033203125</v>
      </c>
      <c r="BW7" s="440">
        <v>100</v>
      </c>
      <c r="BX7" s="178"/>
      <c r="BY7" s="178"/>
      <c r="BZ7" s="178"/>
      <c r="CA7" s="254" t="s">
        <v>210</v>
      </c>
      <c r="CB7" s="178">
        <v>12.846500000000001</v>
      </c>
      <c r="CC7" s="178">
        <v>11.6791</v>
      </c>
      <c r="CD7" s="178"/>
      <c r="CE7" s="178"/>
      <c r="CF7" s="178"/>
      <c r="CG7" s="178"/>
      <c r="CH7" s="178"/>
      <c r="CI7" s="175"/>
      <c r="CJ7" s="176">
        <v>42794</v>
      </c>
      <c r="CK7" s="172">
        <v>1.6666666666666668E-3</v>
      </c>
      <c r="CL7" s="172">
        <v>0.19666666666666666</v>
      </c>
      <c r="CM7" s="172">
        <v>0.4366666666666667</v>
      </c>
      <c r="CN7" s="172">
        <v>7.3333333333333334E-2</v>
      </c>
      <c r="CO7" s="172">
        <v>0.45166666666666666</v>
      </c>
      <c r="CP7" s="172">
        <v>0.50000000000000011</v>
      </c>
      <c r="CQ7" s="172"/>
      <c r="CR7" s="172"/>
      <c r="CS7" s="172"/>
      <c r="CT7" s="172"/>
      <c r="CU7" s="174"/>
      <c r="CV7" s="174"/>
      <c r="CW7" s="253"/>
      <c r="CX7" s="175"/>
      <c r="CY7" s="176">
        <v>42794</v>
      </c>
      <c r="CZ7" s="172">
        <v>3.3333333333333335E-3</v>
      </c>
      <c r="DA7" s="172">
        <v>5.1666666666666673E-2</v>
      </c>
      <c r="DB7" s="172">
        <v>0.26333333333333331</v>
      </c>
      <c r="DC7" s="172">
        <v>6.8333333333333329E-2</v>
      </c>
      <c r="DD7" s="172">
        <v>0.11833333333333333</v>
      </c>
      <c r="DE7" s="172">
        <v>0.34</v>
      </c>
      <c r="DF7" s="172"/>
      <c r="DG7" s="172"/>
      <c r="DH7" s="172"/>
      <c r="DI7" s="172"/>
      <c r="DJ7" s="174"/>
      <c r="DK7" s="174"/>
    </row>
    <row r="8" spans="1:115">
      <c r="B8" s="171">
        <v>42825</v>
      </c>
      <c r="C8" s="178">
        <v>3.0413277140971751</v>
      </c>
      <c r="D8" s="178">
        <v>-7.799382450703285</v>
      </c>
      <c r="E8" s="178">
        <v>1.5352710740452968</v>
      </c>
      <c r="F8" s="178">
        <v>29.631961485641845</v>
      </c>
      <c r="H8" s="189">
        <v>20601.776000000002</v>
      </c>
      <c r="I8" s="189">
        <v>8901.3149999999987</v>
      </c>
      <c r="J8" s="189">
        <v>37607.381000000001</v>
      </c>
      <c r="K8" s="189">
        <v>4544.1109999999999</v>
      </c>
      <c r="L8" s="249"/>
      <c r="M8" s="175"/>
      <c r="N8" s="175"/>
      <c r="O8" s="177">
        <v>42825</v>
      </c>
      <c r="P8" s="173">
        <v>3.0413277140971751</v>
      </c>
      <c r="Q8" s="173">
        <v>2.3152444566713726</v>
      </c>
      <c r="R8" s="173">
        <v>5.2332228362049982</v>
      </c>
      <c r="S8" s="173">
        <v>10.597762479204809</v>
      </c>
      <c r="T8" s="178"/>
      <c r="U8" s="189">
        <v>20601.776000000002</v>
      </c>
      <c r="V8" s="189">
        <v>8148.6040000000003</v>
      </c>
      <c r="W8" s="189">
        <v>5677.3450000000003</v>
      </c>
      <c r="X8" s="189">
        <v>2116.7350000000001</v>
      </c>
      <c r="Y8" s="175"/>
      <c r="Z8" s="175"/>
      <c r="AA8" s="250">
        <v>39903</v>
      </c>
      <c r="AB8" s="178">
        <v>1.772829</v>
      </c>
      <c r="AC8" s="178"/>
      <c r="AD8" s="178">
        <v>3.7979042969100298</v>
      </c>
      <c r="AE8" s="178"/>
      <c r="AF8" s="178"/>
      <c r="AH8" s="178"/>
      <c r="AI8" s="251"/>
      <c r="AJ8" s="175"/>
      <c r="AK8" s="175"/>
      <c r="AL8" s="250">
        <v>42825</v>
      </c>
      <c r="AM8" s="178">
        <v>0.97960282334888427</v>
      </c>
      <c r="AN8" s="178">
        <v>5.8208118263595967</v>
      </c>
      <c r="AO8" s="173" t="s">
        <v>314</v>
      </c>
      <c r="AP8" s="173">
        <v>0.24053130993449351</v>
      </c>
      <c r="AQ8" s="173">
        <v>16.016969806627895</v>
      </c>
      <c r="AR8" s="173">
        <v>11.849576453949584</v>
      </c>
      <c r="AS8" s="173">
        <v>3.3036959534553709</v>
      </c>
      <c r="AT8" s="173">
        <v>11.226420864090839</v>
      </c>
      <c r="AV8" s="173">
        <v>8.0078697509709897</v>
      </c>
      <c r="AW8" s="173">
        <v>11.262009865881723</v>
      </c>
      <c r="AX8" s="251"/>
      <c r="AY8" s="251"/>
      <c r="AZ8" s="175"/>
      <c r="BA8" s="175"/>
      <c r="BB8" s="176">
        <v>42825</v>
      </c>
      <c r="BC8" s="173">
        <v>10.51337675538333</v>
      </c>
      <c r="BD8" s="173">
        <v>5.3980831687895803</v>
      </c>
      <c r="BE8" s="173">
        <v>6.1320673918251467</v>
      </c>
      <c r="BF8" s="251"/>
      <c r="BG8" s="189">
        <v>5872.22</v>
      </c>
      <c r="BH8" s="189">
        <v>26489.305</v>
      </c>
      <c r="BI8" s="189">
        <v>16852.919000000002</v>
      </c>
      <c r="BJ8" s="251"/>
      <c r="BK8" s="138">
        <v>40513</v>
      </c>
      <c r="BL8" s="155">
        <v>-2.2999999999999998</v>
      </c>
      <c r="BM8" s="155">
        <v>1.5653609732142859</v>
      </c>
      <c r="BN8" s="155">
        <v>2.135889283542495</v>
      </c>
      <c r="BO8" s="251"/>
      <c r="BP8" s="251"/>
      <c r="BQ8" s="251"/>
      <c r="BR8" s="175"/>
      <c r="BS8" s="252">
        <v>42795</v>
      </c>
      <c r="BT8" s="440">
        <v>9.3326454162597656</v>
      </c>
      <c r="BU8" s="440">
        <v>2.41994309425354</v>
      </c>
      <c r="BV8" s="440">
        <v>385.65557861328125</v>
      </c>
      <c r="BW8" s="440">
        <v>100</v>
      </c>
      <c r="BX8" s="178"/>
      <c r="BY8" s="178"/>
      <c r="BZ8" s="178"/>
      <c r="CA8" s="254" t="s">
        <v>211</v>
      </c>
      <c r="CB8" s="178">
        <v>13.483499999999999</v>
      </c>
      <c r="CC8" s="178">
        <v>11.319800000000001</v>
      </c>
      <c r="CD8" s="178"/>
      <c r="CE8" s="178"/>
      <c r="CF8" s="178"/>
      <c r="CG8" s="178"/>
      <c r="CH8" s="178"/>
      <c r="CI8" s="175"/>
      <c r="CJ8" s="176">
        <v>42825</v>
      </c>
      <c r="CK8" s="172">
        <v>1.6666666666666668E-3</v>
      </c>
      <c r="CL8" s="172">
        <v>0.18333333333333335</v>
      </c>
      <c r="CM8" s="172">
        <v>0.42</v>
      </c>
      <c r="CN8" s="172">
        <v>7.0000000000000007E-2</v>
      </c>
      <c r="CO8" s="172">
        <v>0.435</v>
      </c>
      <c r="CP8" s="172">
        <v>0.48166666666666669</v>
      </c>
      <c r="CQ8" s="172"/>
      <c r="CR8" s="172"/>
      <c r="CS8" s="172"/>
      <c r="CT8" s="172"/>
      <c r="CU8" s="174"/>
      <c r="CV8" s="174"/>
      <c r="CW8" s="253"/>
      <c r="CX8" s="175"/>
      <c r="CY8" s="176">
        <v>42825</v>
      </c>
      <c r="CZ8" s="172">
        <v>3.3333333333333335E-3</v>
      </c>
      <c r="DA8" s="172">
        <v>4.3333333333333335E-2</v>
      </c>
      <c r="DB8" s="172">
        <v>0.24166666666666667</v>
      </c>
      <c r="DC8" s="172">
        <v>6.1666666666666668E-2</v>
      </c>
      <c r="DD8" s="172">
        <v>0.10833333333333332</v>
      </c>
      <c r="DE8" s="172">
        <v>0.38500000000000001</v>
      </c>
      <c r="DF8" s="172"/>
      <c r="DG8" s="172"/>
      <c r="DH8" s="172"/>
      <c r="DI8" s="172"/>
      <c r="DJ8" s="174"/>
      <c r="DK8" s="174"/>
    </row>
    <row r="9" spans="1:115">
      <c r="B9" s="171">
        <v>42855</v>
      </c>
      <c r="C9" s="178">
        <v>3.5337822601124946</v>
      </c>
      <c r="D9" s="178">
        <v>-5.9265429134480296</v>
      </c>
      <c r="E9" s="178">
        <v>1.3764067104155231</v>
      </c>
      <c r="F9" s="178">
        <v>19.934279511871633</v>
      </c>
      <c r="H9" s="189">
        <v>20674.310000000001</v>
      </c>
      <c r="I9" s="189">
        <v>8817.4120000000003</v>
      </c>
      <c r="J9" s="189">
        <v>37329.89</v>
      </c>
      <c r="K9" s="189">
        <v>4231.9769999999999</v>
      </c>
      <c r="L9" s="249"/>
      <c r="M9" s="175"/>
      <c r="N9" s="175"/>
      <c r="O9" s="177">
        <v>42855</v>
      </c>
      <c r="P9" s="251">
        <v>3.5337822601124946</v>
      </c>
      <c r="Q9" s="251">
        <v>2.5214142848408727</v>
      </c>
      <c r="R9" s="251">
        <v>5.218465955129914</v>
      </c>
      <c r="S9" s="178">
        <v>10.989107710341095</v>
      </c>
      <c r="T9" s="178"/>
      <c r="U9" s="189">
        <v>20674.310000000001</v>
      </c>
      <c r="V9" s="189">
        <v>8216.5889999999999</v>
      </c>
      <c r="W9" s="189">
        <v>5694.0730000000003</v>
      </c>
      <c r="X9" s="189">
        <v>2143.7080000000001</v>
      </c>
      <c r="Y9" s="175"/>
      <c r="Z9" s="175"/>
      <c r="AA9" s="250">
        <v>39933</v>
      </c>
      <c r="AB9" s="178">
        <v>2.2364680000000003</v>
      </c>
      <c r="AC9" s="178"/>
      <c r="AD9" s="178">
        <v>4.7333945151786798</v>
      </c>
      <c r="AE9" s="178"/>
      <c r="AF9" s="178"/>
      <c r="AH9" s="178"/>
      <c r="AI9" s="251"/>
      <c r="AJ9" s="175"/>
      <c r="AK9" s="175"/>
      <c r="AL9" s="250">
        <v>42855</v>
      </c>
      <c r="AM9" s="178">
        <v>5.4414920400342077E-3</v>
      </c>
      <c r="AN9" s="178">
        <v>6.4793676008535677</v>
      </c>
      <c r="AO9" s="173" t="s">
        <v>314</v>
      </c>
      <c r="AP9" s="173">
        <v>0.22575958868050572</v>
      </c>
      <c r="AQ9" s="173">
        <v>15.81991737896376</v>
      </c>
      <c r="AR9" s="173">
        <v>11.654317870678616</v>
      </c>
      <c r="AS9" s="173">
        <v>3.5877865255226</v>
      </c>
      <c r="AT9" s="173">
        <v>10.053749563287727</v>
      </c>
      <c r="AV9" s="173">
        <v>7.8915579082146179</v>
      </c>
      <c r="AW9" s="173">
        <v>10.978390396149189</v>
      </c>
      <c r="AX9" s="251"/>
      <c r="AY9" s="251"/>
      <c r="AZ9" s="175"/>
      <c r="BA9" s="175"/>
      <c r="BB9" s="176">
        <v>42855</v>
      </c>
      <c r="BC9" s="173">
        <v>7.1482830446298662</v>
      </c>
      <c r="BD9" s="173">
        <v>5.8086551807836173</v>
      </c>
      <c r="BE9" s="173">
        <v>6.1201942558060107</v>
      </c>
      <c r="BF9" s="251"/>
      <c r="BG9" s="189">
        <v>5731.0219999999999</v>
      </c>
      <c r="BH9" s="189">
        <v>26477.796999999999</v>
      </c>
      <c r="BI9" s="189">
        <v>16884.106</v>
      </c>
      <c r="BJ9" s="251"/>
      <c r="BK9" s="138">
        <v>40878</v>
      </c>
      <c r="BL9" s="155">
        <v>-12.54</v>
      </c>
      <c r="BM9" s="155">
        <v>2.3924951345685677</v>
      </c>
      <c r="BN9" s="155">
        <v>2.1276989855824704</v>
      </c>
      <c r="BO9" s="251"/>
      <c r="BP9" s="251"/>
      <c r="BQ9" s="251"/>
      <c r="BR9" s="175"/>
      <c r="BS9" s="252">
        <v>42826</v>
      </c>
      <c r="BT9" s="440">
        <v>8.9960441589355469</v>
      </c>
      <c r="BU9" s="440">
        <v>2.46126389503479</v>
      </c>
      <c r="BV9" s="440">
        <v>365.50503540039063</v>
      </c>
      <c r="BW9" s="440">
        <v>100</v>
      </c>
      <c r="BX9" s="178"/>
      <c r="BY9" s="178"/>
      <c r="BZ9" s="178"/>
      <c r="CA9" s="254" t="s">
        <v>212</v>
      </c>
      <c r="CB9" s="178">
        <v>13.486800000000001</v>
      </c>
      <c r="CC9" s="178">
        <v>11.8443</v>
      </c>
      <c r="CD9" s="178"/>
      <c r="CE9" s="178"/>
      <c r="CF9" s="178"/>
      <c r="CG9" s="178"/>
      <c r="CH9" s="178"/>
      <c r="CI9" s="175"/>
      <c r="CJ9" s="176">
        <v>42855</v>
      </c>
      <c r="CK9" s="172">
        <v>1.6666666666666668E-3</v>
      </c>
      <c r="CL9" s="172">
        <v>0.17500000000000002</v>
      </c>
      <c r="CM9" s="172">
        <v>0.40666666666666668</v>
      </c>
      <c r="CN9" s="172">
        <v>6.6666666666666666E-2</v>
      </c>
      <c r="CO9" s="172">
        <v>0.4283333333333334</v>
      </c>
      <c r="CP9" s="172">
        <v>0.46333333333333332</v>
      </c>
      <c r="CQ9" s="172"/>
      <c r="CR9" s="172"/>
      <c r="CS9" s="172"/>
      <c r="CT9" s="172"/>
      <c r="CU9" s="174"/>
      <c r="CV9" s="174"/>
      <c r="CW9" s="253"/>
      <c r="CX9" s="175"/>
      <c r="CY9" s="176">
        <v>42855</v>
      </c>
      <c r="CZ9" s="172">
        <v>3.3333333333333335E-3</v>
      </c>
      <c r="DA9" s="172">
        <v>4.1666666666666664E-2</v>
      </c>
      <c r="DB9" s="172">
        <v>0.22999999999999998</v>
      </c>
      <c r="DC9" s="172">
        <v>5.6666666666666664E-2</v>
      </c>
      <c r="DD9" s="172">
        <v>9.8333333333333328E-2</v>
      </c>
      <c r="DE9" s="172">
        <v>0.38000000000000006</v>
      </c>
      <c r="DF9" s="172"/>
      <c r="DG9" s="172"/>
      <c r="DH9" s="172"/>
      <c r="DI9" s="172"/>
      <c r="DJ9" s="174"/>
      <c r="DK9" s="174"/>
    </row>
    <row r="10" spans="1:115">
      <c r="B10" s="171">
        <v>42886</v>
      </c>
      <c r="C10" s="178">
        <v>3.7332843631507684</v>
      </c>
      <c r="D10" s="178">
        <v>-6.0030219895257471</v>
      </c>
      <c r="E10" s="178">
        <v>1.4995223755812859</v>
      </c>
      <c r="F10" s="178">
        <v>18.765805279525939</v>
      </c>
      <c r="H10" s="189">
        <v>20635.016</v>
      </c>
      <c r="I10" s="189">
        <v>9023.99</v>
      </c>
      <c r="J10" s="189">
        <v>37382.470999999998</v>
      </c>
      <c r="K10" s="189">
        <v>4169.5039999999999</v>
      </c>
      <c r="L10" s="249"/>
      <c r="M10" s="175"/>
      <c r="N10" s="175"/>
      <c r="O10" s="177">
        <v>42886</v>
      </c>
      <c r="P10" s="173">
        <v>3.7332843631507684</v>
      </c>
      <c r="Q10" s="173">
        <v>3.3703083114561272</v>
      </c>
      <c r="R10" s="173">
        <v>5.2426965192758912</v>
      </c>
      <c r="S10" s="173">
        <v>11.564845788349377</v>
      </c>
      <c r="T10" s="178"/>
      <c r="U10" s="189">
        <v>20635.016</v>
      </c>
      <c r="V10" s="189">
        <v>8209.3359999999993</v>
      </c>
      <c r="W10" s="189">
        <v>5722.2579999999998</v>
      </c>
      <c r="X10" s="189">
        <v>2170.5030000000002</v>
      </c>
      <c r="Y10" s="175"/>
      <c r="Z10" s="175"/>
      <c r="AA10" s="250">
        <v>39964</v>
      </c>
      <c r="AB10" s="178">
        <v>2.4472070000000001</v>
      </c>
      <c r="AC10" s="178"/>
      <c r="AD10" s="178">
        <v>5.0558181971779197</v>
      </c>
      <c r="AE10" s="178"/>
      <c r="AF10" s="178"/>
      <c r="AH10" s="178"/>
      <c r="AI10" s="251"/>
      <c r="AJ10" s="175"/>
      <c r="AK10" s="175"/>
      <c r="AL10" s="250">
        <v>42886</v>
      </c>
      <c r="AM10" s="178">
        <v>5.3510521222275235E-3</v>
      </c>
      <c r="AN10" s="178">
        <v>5.4942215085565866</v>
      </c>
      <c r="AO10" s="173" t="s">
        <v>314</v>
      </c>
      <c r="AP10" s="173">
        <v>0.2287363491103242</v>
      </c>
      <c r="AQ10" s="173">
        <v>15.270714046359062</v>
      </c>
      <c r="AR10" s="173">
        <v>11.329243438645006</v>
      </c>
      <c r="AS10" s="173">
        <v>3.5616906347925164</v>
      </c>
      <c r="AT10" s="173">
        <v>9.7861652736763567</v>
      </c>
      <c r="AV10" s="173">
        <v>7.6907736597202963</v>
      </c>
      <c r="AW10" s="173">
        <v>10.742702721673107</v>
      </c>
      <c r="AX10" s="251"/>
      <c r="AY10" s="251"/>
      <c r="AZ10" s="175"/>
      <c r="BA10" s="175"/>
      <c r="BB10" s="176">
        <v>42886</v>
      </c>
      <c r="BC10" s="173">
        <v>7.872182196014732</v>
      </c>
      <c r="BD10" s="173">
        <v>5.8225023984074031</v>
      </c>
      <c r="BE10" s="173">
        <v>5.67034826070687</v>
      </c>
      <c r="BF10" s="251"/>
      <c r="BG10" s="189">
        <v>5726.6580000000004</v>
      </c>
      <c r="BH10" s="189">
        <v>26570.260999999999</v>
      </c>
      <c r="BI10" s="189">
        <v>16925.002</v>
      </c>
      <c r="BJ10" s="251"/>
      <c r="BK10" s="138">
        <v>41244</v>
      </c>
      <c r="BL10" s="155">
        <v>-19.04</v>
      </c>
      <c r="BM10" s="155">
        <v>3.3001387155247706</v>
      </c>
      <c r="BN10" s="155">
        <v>1.9302956006325047</v>
      </c>
      <c r="BO10" s="251"/>
      <c r="BP10" s="251"/>
      <c r="BQ10" s="251"/>
      <c r="BR10" s="175"/>
      <c r="BS10" s="252">
        <v>42856</v>
      </c>
      <c r="BT10" s="440">
        <v>9.0765161514282227</v>
      </c>
      <c r="BU10" s="440">
        <v>2.5167949199676514</v>
      </c>
      <c r="BV10" s="440">
        <v>360.63787841796875</v>
      </c>
      <c r="BW10" s="440">
        <v>100</v>
      </c>
      <c r="BX10" s="178"/>
      <c r="BY10" s="178"/>
      <c r="BZ10" s="178"/>
      <c r="CA10" s="254" t="s">
        <v>213</v>
      </c>
      <c r="CB10" s="178">
        <v>14.663</v>
      </c>
      <c r="CC10" s="178">
        <v>11.409700000000001</v>
      </c>
      <c r="CD10" s="178"/>
      <c r="CE10" s="178"/>
      <c r="CF10" s="178"/>
      <c r="CG10" s="178"/>
      <c r="CH10" s="178"/>
      <c r="CI10" s="175"/>
      <c r="CJ10" s="176">
        <v>42886</v>
      </c>
      <c r="CK10" s="172">
        <v>1.6666666666666668E-3</v>
      </c>
      <c r="CL10" s="172">
        <v>0.16</v>
      </c>
      <c r="CM10" s="172">
        <v>0.39166666666666661</v>
      </c>
      <c r="CN10" s="172">
        <v>6.1666666666666668E-2</v>
      </c>
      <c r="CO10" s="172">
        <v>0.42</v>
      </c>
      <c r="CP10" s="172">
        <v>0.45833333333333331</v>
      </c>
      <c r="CQ10" s="172"/>
      <c r="CR10" s="172"/>
      <c r="CS10" s="172"/>
      <c r="CT10" s="172"/>
      <c r="CU10" s="174"/>
      <c r="CV10" s="174"/>
      <c r="CW10" s="253"/>
      <c r="CX10" s="175"/>
      <c r="CY10" s="176">
        <v>42886</v>
      </c>
      <c r="CZ10" s="172">
        <v>1.6666666666666668E-3</v>
      </c>
      <c r="DA10" s="172">
        <v>4.3333333333333335E-2</v>
      </c>
      <c r="DB10" s="172">
        <v>0.22999999999999998</v>
      </c>
      <c r="DC10" s="172">
        <v>5.3333333333333323E-2</v>
      </c>
      <c r="DD10" s="172">
        <v>9.3333333333333324E-2</v>
      </c>
      <c r="DE10" s="172">
        <v>0.37333333333333329</v>
      </c>
      <c r="DF10" s="172"/>
      <c r="DG10" s="172"/>
      <c r="DH10" s="172"/>
      <c r="DI10" s="172"/>
      <c r="DJ10" s="174"/>
      <c r="DK10" s="174"/>
    </row>
    <row r="11" spans="1:115">
      <c r="B11" s="171">
        <v>42916</v>
      </c>
      <c r="C11" s="178">
        <v>4.911664165608598</v>
      </c>
      <c r="D11" s="178">
        <v>-4.9327754871259959</v>
      </c>
      <c r="E11" s="178">
        <v>2.3463590746710228</v>
      </c>
      <c r="F11" s="178">
        <v>22.25099036939222</v>
      </c>
      <c r="H11" s="189">
        <v>20667.942999999999</v>
      </c>
      <c r="I11" s="189">
        <v>9087.8420000000006</v>
      </c>
      <c r="J11" s="189">
        <v>37234.459000000003</v>
      </c>
      <c r="K11" s="189">
        <v>3890.2049999999999</v>
      </c>
      <c r="L11" s="249"/>
      <c r="M11" s="175"/>
      <c r="N11" s="175"/>
      <c r="O11" s="177">
        <v>42916</v>
      </c>
      <c r="P11" s="251">
        <v>4.911664165608598</v>
      </c>
      <c r="Q11" s="251">
        <v>5.7767160979864007</v>
      </c>
      <c r="R11" s="251">
        <v>5.1517298168854753</v>
      </c>
      <c r="S11" s="178">
        <v>12.208117007592456</v>
      </c>
      <c r="T11" s="178"/>
      <c r="U11" s="189">
        <v>20667.942999999999</v>
      </c>
      <c r="V11" s="189">
        <v>8266.7549999999992</v>
      </c>
      <c r="W11" s="189">
        <v>5757.8490000000002</v>
      </c>
      <c r="X11" s="189">
        <v>2192.1550000000002</v>
      </c>
      <c r="Y11" s="175"/>
      <c r="Z11" s="175"/>
      <c r="AA11" s="250">
        <v>39994</v>
      </c>
      <c r="AB11" s="178">
        <v>2.6841430000000002</v>
      </c>
      <c r="AC11" s="178"/>
      <c r="AD11" s="178">
        <v>5.6884918974098699</v>
      </c>
      <c r="AE11" s="178"/>
      <c r="AF11" s="178"/>
      <c r="AH11" s="178"/>
      <c r="AI11" s="251"/>
      <c r="AJ11" s="175"/>
      <c r="AK11" s="175"/>
      <c r="AL11" s="250">
        <v>42916</v>
      </c>
      <c r="AM11" s="178">
        <v>5.2170079076285384E-3</v>
      </c>
      <c r="AN11" s="178">
        <v>5.5156310096163796</v>
      </c>
      <c r="AO11" s="173">
        <v>5.949453537932978E-5</v>
      </c>
      <c r="AP11" s="173">
        <v>0.23128728500807727</v>
      </c>
      <c r="AQ11" s="173">
        <v>15.017355944007655</v>
      </c>
      <c r="AR11" s="173">
        <v>11.046648227199519</v>
      </c>
      <c r="AS11" s="173">
        <v>3.1669093744657006</v>
      </c>
      <c r="AT11" s="173">
        <v>9.573743262587989</v>
      </c>
      <c r="AV11" s="173">
        <v>7.5330747210495552</v>
      </c>
      <c r="AW11" s="173">
        <v>10.76309785265696</v>
      </c>
      <c r="AX11" s="251"/>
      <c r="AY11" s="251"/>
      <c r="AZ11" s="175"/>
      <c r="BA11" s="175"/>
      <c r="BB11" s="176">
        <v>42916</v>
      </c>
      <c r="BC11" s="173">
        <v>8.3939188305240506</v>
      </c>
      <c r="BD11" s="173">
        <v>5.2786910062442738</v>
      </c>
      <c r="BE11" s="173">
        <v>5.5422183858105933</v>
      </c>
      <c r="BF11" s="251"/>
      <c r="BG11" s="189">
        <v>5758.3890000000001</v>
      </c>
      <c r="BH11" s="189">
        <v>26469.039000000001</v>
      </c>
      <c r="BI11" s="189">
        <v>17030.933000000001</v>
      </c>
      <c r="BJ11" s="251"/>
      <c r="BK11" s="138">
        <v>41609</v>
      </c>
      <c r="BL11" s="155">
        <v>-100</v>
      </c>
      <c r="BM11" s="155">
        <v>8.5337575818000921</v>
      </c>
      <c r="BN11" s="155">
        <v>1.6711113052396087</v>
      </c>
      <c r="BO11" s="251"/>
      <c r="BP11" s="251"/>
      <c r="BQ11" s="251"/>
      <c r="BR11" s="175"/>
      <c r="BS11" s="252">
        <v>42887</v>
      </c>
      <c r="BT11" s="440">
        <v>8.9541110992431641</v>
      </c>
      <c r="BU11" s="440">
        <v>2.758018970489502</v>
      </c>
      <c r="BV11" s="440">
        <v>324.6573486328125</v>
      </c>
      <c r="BW11" s="440">
        <v>100</v>
      </c>
      <c r="BX11" s="178"/>
      <c r="BY11" s="178"/>
      <c r="BZ11" s="178"/>
      <c r="CA11" s="254" t="s">
        <v>214</v>
      </c>
      <c r="CB11" s="178">
        <v>15.848800000000001</v>
      </c>
      <c r="CC11" s="178">
        <v>13.672700000000001</v>
      </c>
      <c r="CD11" s="178"/>
      <c r="CE11" s="178"/>
      <c r="CF11" s="178"/>
      <c r="CG11" s="178"/>
      <c r="CH11" s="178"/>
      <c r="CI11" s="175"/>
      <c r="CJ11" s="176">
        <v>42916</v>
      </c>
      <c r="CK11" s="172">
        <v>0</v>
      </c>
      <c r="CL11" s="172">
        <v>0.13999999999999999</v>
      </c>
      <c r="CM11" s="172">
        <v>0.36666666666666664</v>
      </c>
      <c r="CN11" s="172">
        <v>5.8333333333333327E-2</v>
      </c>
      <c r="CO11" s="172">
        <v>0.41</v>
      </c>
      <c r="CP11" s="172">
        <v>0.45166666666666661</v>
      </c>
      <c r="CQ11" s="172"/>
      <c r="CR11" s="172"/>
      <c r="CS11" s="172"/>
      <c r="CT11" s="172"/>
      <c r="CU11" s="174"/>
      <c r="CV11" s="174"/>
      <c r="CW11" s="253"/>
      <c r="CX11" s="175"/>
      <c r="CY11" s="176">
        <v>42916</v>
      </c>
      <c r="CZ11" s="172">
        <v>1.6666666666666668E-3</v>
      </c>
      <c r="DA11" s="172">
        <v>0.04</v>
      </c>
      <c r="DB11" s="172">
        <v>0.23166666666666669</v>
      </c>
      <c r="DC11" s="172">
        <v>4.9999999999999996E-2</v>
      </c>
      <c r="DD11" s="172">
        <v>8.3333333333333329E-2</v>
      </c>
      <c r="DE11" s="172">
        <v>0.36499999999999999</v>
      </c>
      <c r="DF11" s="172"/>
      <c r="DG11" s="172"/>
      <c r="DH11" s="172"/>
      <c r="DI11" s="172"/>
      <c r="DJ11" s="174"/>
      <c r="DK11" s="174"/>
    </row>
    <row r="12" spans="1:115">
      <c r="A12" s="162">
        <v>42947</v>
      </c>
      <c r="B12" s="171">
        <v>42947</v>
      </c>
      <c r="C12" s="178">
        <v>4.4555227431235966</v>
      </c>
      <c r="D12" s="178">
        <v>-4.8482190804366549</v>
      </c>
      <c r="E12" s="178">
        <v>1.3142028146444718</v>
      </c>
      <c r="F12" s="178">
        <v>11.038693899516282</v>
      </c>
      <c r="H12" s="189">
        <v>20543.978999999999</v>
      </c>
      <c r="I12" s="189">
        <v>9119.8900000000012</v>
      </c>
      <c r="J12" s="189">
        <v>37078.050999999999</v>
      </c>
      <c r="K12" s="189">
        <v>3994.6370000000002</v>
      </c>
      <c r="L12" s="249"/>
      <c r="M12" s="175"/>
      <c r="N12" s="175">
        <v>42947</v>
      </c>
      <c r="O12" s="177">
        <v>42947</v>
      </c>
      <c r="P12" s="173">
        <v>4.4555227431235966</v>
      </c>
      <c r="Q12" s="173">
        <v>6.4495375923967257</v>
      </c>
      <c r="R12" s="173">
        <v>5.0970022808316973</v>
      </c>
      <c r="S12" s="173">
        <v>12.679935152992039</v>
      </c>
      <c r="T12" s="178"/>
      <c r="U12" s="189">
        <v>20543.978999999999</v>
      </c>
      <c r="V12" s="189">
        <v>8284.6949999999997</v>
      </c>
      <c r="W12" s="189">
        <v>5770.3940000000002</v>
      </c>
      <c r="X12" s="189">
        <v>2210.2620000000002</v>
      </c>
      <c r="Y12" s="175"/>
      <c r="Z12" s="175">
        <v>39994</v>
      </c>
      <c r="AA12" s="250">
        <v>40025</v>
      </c>
      <c r="AB12" s="178">
        <v>2.943632</v>
      </c>
      <c r="AC12" s="178"/>
      <c r="AD12" s="178">
        <v>6.1098344052478897</v>
      </c>
      <c r="AE12" s="178"/>
      <c r="AF12" s="178"/>
      <c r="AH12" s="178"/>
      <c r="AI12" s="251"/>
      <c r="AJ12" s="175"/>
      <c r="AK12" s="175">
        <v>42947</v>
      </c>
      <c r="AL12" s="250">
        <v>42947</v>
      </c>
      <c r="AM12" s="178">
        <v>5.96117027851608E-3</v>
      </c>
      <c r="AN12" s="178">
        <v>5.375460402334765</v>
      </c>
      <c r="AO12" s="173">
        <v>1.0078923006603206E-4</v>
      </c>
      <c r="AP12" s="173">
        <v>0.2340781597179819</v>
      </c>
      <c r="AQ12" s="173">
        <v>14.821608697742148</v>
      </c>
      <c r="AR12" s="173">
        <v>10.971018070013635</v>
      </c>
      <c r="AS12" s="173">
        <v>3.0044808330779995</v>
      </c>
      <c r="AT12" s="173">
        <v>8.6638948834846197</v>
      </c>
      <c r="AV12" s="173">
        <v>7.314512310290251</v>
      </c>
      <c r="AW12" s="173">
        <v>10.486382048603014</v>
      </c>
      <c r="AX12" s="251"/>
      <c r="AY12" s="251"/>
      <c r="AZ12" s="175"/>
      <c r="BA12" s="175">
        <v>42947</v>
      </c>
      <c r="BB12" s="176">
        <v>42947</v>
      </c>
      <c r="BC12" s="173">
        <v>6.2642282647799918</v>
      </c>
      <c r="BD12" s="173">
        <v>4.3468713595795627</v>
      </c>
      <c r="BE12" s="173">
        <v>5.5207642115000066</v>
      </c>
      <c r="BF12" s="251"/>
      <c r="BG12" s="189">
        <v>5801.1809999999996</v>
      </c>
      <c r="BH12" s="189">
        <v>26601.437999999998</v>
      </c>
      <c r="BI12" s="189">
        <v>17213.902999999998</v>
      </c>
      <c r="BJ12" s="251"/>
      <c r="BK12" s="138">
        <v>41974</v>
      </c>
      <c r="BL12" s="155">
        <v>-2.69</v>
      </c>
      <c r="BM12" s="155">
        <v>1.6358221109969964</v>
      </c>
      <c r="BN12" s="155">
        <v>2.1843366386654735</v>
      </c>
      <c r="BO12" s="251"/>
      <c r="BP12" s="251"/>
      <c r="BQ12" s="251"/>
      <c r="BR12" s="175">
        <v>43100</v>
      </c>
      <c r="BS12" s="252">
        <v>42917</v>
      </c>
      <c r="BT12" s="440">
        <v>9.1779928207397461</v>
      </c>
      <c r="BU12" s="440">
        <v>2.647953987121582</v>
      </c>
      <c r="BV12" s="440">
        <v>346.60696411132813</v>
      </c>
      <c r="BW12" s="440">
        <v>100</v>
      </c>
      <c r="BX12" s="178"/>
      <c r="BY12" s="178"/>
      <c r="BZ12" s="178"/>
      <c r="CA12" s="254" t="s">
        <v>215</v>
      </c>
      <c r="CB12" s="178">
        <v>15.896699999999999</v>
      </c>
      <c r="CC12" s="178">
        <v>17.873200000000001</v>
      </c>
      <c r="CD12" s="178">
        <v>17.025737998158949</v>
      </c>
      <c r="CE12" s="178">
        <v>13.0299</v>
      </c>
      <c r="CF12" s="178"/>
      <c r="CG12" s="178"/>
      <c r="CH12" s="178"/>
      <c r="CI12" s="175">
        <v>42947</v>
      </c>
      <c r="CJ12" s="176">
        <v>42947</v>
      </c>
      <c r="CK12" s="172">
        <v>0</v>
      </c>
      <c r="CL12" s="172">
        <v>0.12666666666666665</v>
      </c>
      <c r="CM12" s="172">
        <v>0.35333333333333333</v>
      </c>
      <c r="CN12" s="172">
        <v>5.4999999999999993E-2</v>
      </c>
      <c r="CO12" s="172">
        <v>0.40333333333333338</v>
      </c>
      <c r="CP12" s="172">
        <v>0.44666666666666671</v>
      </c>
      <c r="CQ12" s="172"/>
      <c r="CR12" s="172"/>
      <c r="CS12" s="172"/>
      <c r="CT12" s="172"/>
      <c r="CU12" s="174"/>
      <c r="CV12" s="174"/>
      <c r="CW12" s="253"/>
      <c r="CX12" s="175">
        <v>42947</v>
      </c>
      <c r="CY12" s="176">
        <v>42947</v>
      </c>
      <c r="CZ12" s="172">
        <v>3.3333333333333335E-3</v>
      </c>
      <c r="DA12" s="172">
        <v>0.04</v>
      </c>
      <c r="DB12" s="172">
        <v>0.24333333333333332</v>
      </c>
      <c r="DC12" s="172">
        <v>4.6666666666666669E-2</v>
      </c>
      <c r="DD12" s="172">
        <v>0.08</v>
      </c>
      <c r="DE12" s="172">
        <v>0.35833333333333334</v>
      </c>
      <c r="DF12" s="172"/>
      <c r="DG12" s="172"/>
      <c r="DH12" s="172"/>
      <c r="DI12" s="172"/>
      <c r="DJ12" s="174"/>
      <c r="DK12" s="174"/>
    </row>
    <row r="13" spans="1:115">
      <c r="B13" s="171">
        <v>42978</v>
      </c>
      <c r="C13" s="178">
        <v>5.0596980787641188</v>
      </c>
      <c r="D13" s="178">
        <v>-5.4601813738925475</v>
      </c>
      <c r="E13" s="178">
        <v>2.1295533155629931</v>
      </c>
      <c r="F13" s="178">
        <v>11.351526310130433</v>
      </c>
      <c r="H13" s="189">
        <v>20610.225999999999</v>
      </c>
      <c r="I13" s="189">
        <v>9147.6010000000006</v>
      </c>
      <c r="J13" s="189">
        <v>37321.89</v>
      </c>
      <c r="K13" s="189">
        <v>4018.2</v>
      </c>
      <c r="L13" s="249"/>
      <c r="M13" s="175"/>
      <c r="N13" s="175"/>
      <c r="O13" s="177">
        <v>42978</v>
      </c>
      <c r="P13" s="251">
        <v>5.0596980787641188</v>
      </c>
      <c r="Q13" s="251">
        <v>7.4414075524837697</v>
      </c>
      <c r="R13" s="251">
        <v>5.2291325621198981</v>
      </c>
      <c r="S13" s="178">
        <v>13.347400867684712</v>
      </c>
      <c r="T13" s="178"/>
      <c r="U13" s="189">
        <v>20610.225999999999</v>
      </c>
      <c r="V13" s="189">
        <v>8297.2970000000005</v>
      </c>
      <c r="W13" s="189">
        <v>5788.5020000000004</v>
      </c>
      <c r="X13" s="189">
        <v>2225.4470000000001</v>
      </c>
      <c r="Y13" s="175"/>
      <c r="Z13" s="175"/>
      <c r="AA13" s="250">
        <v>40056</v>
      </c>
      <c r="AB13" s="178">
        <v>2.5547249999999999</v>
      </c>
      <c r="AC13" s="178"/>
      <c r="AD13" s="178">
        <v>5.3752305013629202</v>
      </c>
      <c r="AE13" s="178"/>
      <c r="AF13" s="178"/>
      <c r="AH13" s="178"/>
      <c r="AI13" s="251"/>
      <c r="AJ13" s="175"/>
      <c r="AK13" s="175"/>
      <c r="AL13" s="250">
        <v>42978</v>
      </c>
      <c r="AM13" s="178">
        <v>5.7994129154879644E-3</v>
      </c>
      <c r="AN13" s="178">
        <v>5.387100943821288</v>
      </c>
      <c r="AO13" s="173" t="s">
        <v>314</v>
      </c>
      <c r="AP13" s="173">
        <v>0.23255791936153317</v>
      </c>
      <c r="AQ13" s="173">
        <v>14.585863222737197</v>
      </c>
      <c r="AR13" s="173">
        <v>10.215360300369394</v>
      </c>
      <c r="AS13" s="173">
        <v>3.0469583740791357</v>
      </c>
      <c r="AT13" s="173">
        <v>8.1696557512928845</v>
      </c>
      <c r="AV13" s="173">
        <v>7.1592366706587622</v>
      </c>
      <c r="AW13" s="173">
        <v>10.222261549350177</v>
      </c>
      <c r="AX13" s="251"/>
      <c r="AY13" s="251"/>
      <c r="AZ13" s="175"/>
      <c r="BA13" s="175"/>
      <c r="BB13" s="176">
        <v>42978</v>
      </c>
      <c r="BC13" s="173">
        <v>9.4135205310043055</v>
      </c>
      <c r="BD13" s="173">
        <v>5.1712869194033395</v>
      </c>
      <c r="BE13" s="173">
        <v>5.4171778481702626</v>
      </c>
      <c r="BF13" s="251"/>
      <c r="BG13" s="189">
        <v>5946.2780000000002</v>
      </c>
      <c r="BH13" s="189">
        <v>26809.888999999999</v>
      </c>
      <c r="BI13" s="189">
        <v>17163.735000000001</v>
      </c>
      <c r="BJ13" s="251"/>
      <c r="BK13" s="138">
        <v>42339</v>
      </c>
      <c r="BL13" s="155">
        <v>3.63</v>
      </c>
      <c r="BM13" s="155">
        <v>0.82449127449231141</v>
      </c>
      <c r="BN13" s="155">
        <v>2.0622476787454085</v>
      </c>
      <c r="BO13" s="251"/>
      <c r="BP13" s="251"/>
      <c r="BQ13" s="251"/>
      <c r="BR13" s="175"/>
      <c r="BS13" s="252">
        <v>42948</v>
      </c>
      <c r="BT13" s="440">
        <v>9.142970085144043</v>
      </c>
      <c r="BU13" s="440">
        <v>2.506633996963501</v>
      </c>
      <c r="BV13" s="440">
        <v>364.75088500976563</v>
      </c>
      <c r="BW13" s="440">
        <v>100</v>
      </c>
      <c r="BX13" s="178"/>
      <c r="BY13" s="178"/>
      <c r="BZ13" s="178"/>
      <c r="CA13" s="254" t="s">
        <v>216</v>
      </c>
      <c r="CB13" s="178">
        <v>17.025400000000001</v>
      </c>
      <c r="CC13" s="178">
        <v>18.557131868278251</v>
      </c>
      <c r="CD13" s="178">
        <v>17.896839779880811</v>
      </c>
      <c r="CE13" s="178">
        <v>13.8786</v>
      </c>
      <c r="CF13" s="178"/>
      <c r="CG13" s="178"/>
      <c r="CH13" s="178"/>
      <c r="CI13" s="175"/>
      <c r="CJ13" s="176">
        <v>42978</v>
      </c>
      <c r="CK13" s="172">
        <v>0</v>
      </c>
      <c r="CL13" s="172">
        <v>0.11666666666666665</v>
      </c>
      <c r="CM13" s="172">
        <v>0.35499999999999998</v>
      </c>
      <c r="CN13" s="172">
        <v>5.3333333333333323E-2</v>
      </c>
      <c r="CO13" s="172">
        <v>0.39333333333333331</v>
      </c>
      <c r="CP13" s="172">
        <v>0.44833333333333331</v>
      </c>
      <c r="CQ13" s="172"/>
      <c r="CR13" s="172"/>
      <c r="CS13" s="172"/>
      <c r="CT13" s="172"/>
      <c r="CU13" s="174"/>
      <c r="CV13" s="174"/>
      <c r="CW13" s="253"/>
      <c r="CX13" s="175"/>
      <c r="CY13" s="176">
        <v>42978</v>
      </c>
      <c r="CZ13" s="172">
        <v>3.3333333333333335E-3</v>
      </c>
      <c r="DA13" s="172">
        <v>3.8333333333333337E-2</v>
      </c>
      <c r="DB13" s="172">
        <v>0.2233333333333333</v>
      </c>
      <c r="DC13" s="172">
        <v>4.5000000000000005E-2</v>
      </c>
      <c r="DD13" s="172">
        <v>8.1666666666666665E-2</v>
      </c>
      <c r="DE13" s="172">
        <v>0.35499999999999998</v>
      </c>
      <c r="DF13" s="172"/>
      <c r="DG13" s="172"/>
      <c r="DH13" s="172"/>
      <c r="DI13" s="172"/>
      <c r="DJ13" s="174"/>
      <c r="DK13" s="174"/>
    </row>
    <row r="14" spans="1:115">
      <c r="B14" s="171">
        <v>43008</v>
      </c>
      <c r="C14" s="178">
        <v>6.5225628476307085</v>
      </c>
      <c r="D14" s="178">
        <v>-4.0263197280476115</v>
      </c>
      <c r="E14" s="178">
        <v>2.8761975512395566</v>
      </c>
      <c r="F14" s="178">
        <v>2.9036904045535605</v>
      </c>
      <c r="H14" s="189">
        <v>20873.828000000001</v>
      </c>
      <c r="I14" s="189">
        <v>9304.5840000000007</v>
      </c>
      <c r="J14" s="189">
        <v>37340.529000000002</v>
      </c>
      <c r="K14" s="189">
        <v>3755.3220000000001</v>
      </c>
      <c r="L14" s="249"/>
      <c r="M14" s="175"/>
      <c r="N14" s="175"/>
      <c r="O14" s="177">
        <v>43008</v>
      </c>
      <c r="P14" s="173">
        <v>6.5225628476307085</v>
      </c>
      <c r="Q14" s="173">
        <v>8.0889021374861656</v>
      </c>
      <c r="R14" s="173">
        <v>5.2502366839474401</v>
      </c>
      <c r="S14" s="173">
        <v>13.632405894952647</v>
      </c>
      <c r="T14" s="178"/>
      <c r="U14" s="189">
        <v>20873.828000000001</v>
      </c>
      <c r="V14" s="189">
        <v>8303.5570000000007</v>
      </c>
      <c r="W14" s="189">
        <v>5812.0569999999998</v>
      </c>
      <c r="X14" s="189">
        <v>2252.5419999999999</v>
      </c>
      <c r="Y14" s="175"/>
      <c r="Z14" s="175"/>
      <c r="AA14" s="250">
        <v>40086</v>
      </c>
      <c r="AB14" s="178">
        <v>2.702855</v>
      </c>
      <c r="AC14" s="178"/>
      <c r="AD14" s="178">
        <v>5.6064407643960497</v>
      </c>
      <c r="AE14" s="178"/>
      <c r="AF14" s="178"/>
      <c r="AH14" s="178"/>
      <c r="AI14" s="251"/>
      <c r="AJ14" s="175"/>
      <c r="AK14" s="175"/>
      <c r="AL14" s="250">
        <v>43008</v>
      </c>
      <c r="AM14" s="178">
        <v>6.2306998396757639E-3</v>
      </c>
      <c r="AN14" s="178">
        <v>4.1899031041046717</v>
      </c>
      <c r="AO14" s="173">
        <v>5.5406092559059511E-3</v>
      </c>
      <c r="AP14" s="173">
        <v>0.20406680673557853</v>
      </c>
      <c r="AQ14" s="173">
        <v>14.449749712119713</v>
      </c>
      <c r="AR14" s="173">
        <v>10.651223918827595</v>
      </c>
      <c r="AS14" s="173">
        <v>2.9990773635034609</v>
      </c>
      <c r="AT14" s="173">
        <v>8.1840194631985614</v>
      </c>
      <c r="AV14" s="173">
        <v>7.0923021502326655</v>
      </c>
      <c r="AW14" s="173">
        <v>10.222907097584541</v>
      </c>
      <c r="AX14" s="251"/>
      <c r="AY14" s="251"/>
      <c r="AZ14" s="175"/>
      <c r="BA14" s="175"/>
      <c r="BB14" s="176">
        <v>43008</v>
      </c>
      <c r="BC14" s="173">
        <v>10.023668334001879</v>
      </c>
      <c r="BD14" s="173">
        <v>5.9151979211296224</v>
      </c>
      <c r="BE14" s="173">
        <v>6.5904338603208101</v>
      </c>
      <c r="BF14" s="251"/>
      <c r="BG14" s="189">
        <v>5932.9570000000003</v>
      </c>
      <c r="BH14" s="189">
        <v>26849.419000000002</v>
      </c>
      <c r="BI14" s="189">
        <v>17337.774000000001</v>
      </c>
      <c r="BJ14" s="251"/>
      <c r="BK14" s="138">
        <v>42705</v>
      </c>
      <c r="BL14" s="155">
        <v>7.96</v>
      </c>
      <c r="BM14" s="155">
        <v>0.26107369201206437</v>
      </c>
      <c r="BN14" s="155">
        <v>1.9099754216801756</v>
      </c>
      <c r="BO14" s="251"/>
      <c r="BP14" s="251"/>
      <c r="BQ14" s="251"/>
      <c r="BR14" s="175"/>
      <c r="BS14" s="252">
        <v>42979</v>
      </c>
      <c r="BT14" s="440">
        <v>9.1309118270874023</v>
      </c>
      <c r="BU14" s="440">
        <v>2.5526909828186035</v>
      </c>
      <c r="BV14" s="440">
        <v>357.697509765625</v>
      </c>
      <c r="BW14" s="440">
        <v>100</v>
      </c>
      <c r="BX14" s="178"/>
      <c r="BY14" s="178"/>
      <c r="BZ14" s="178"/>
      <c r="CA14" s="254" t="s">
        <v>217</v>
      </c>
      <c r="CB14" s="178">
        <v>17.478899999999999</v>
      </c>
      <c r="CC14" s="178">
        <v>19.050099438510443</v>
      </c>
      <c r="CD14" s="178">
        <v>18.595687069075613</v>
      </c>
      <c r="CE14" s="178">
        <v>14.2067</v>
      </c>
      <c r="CF14" s="178"/>
      <c r="CG14" s="178"/>
      <c r="CH14" s="178"/>
      <c r="CI14" s="175"/>
      <c r="CJ14" s="176">
        <v>43008</v>
      </c>
      <c r="CK14" s="172">
        <v>0</v>
      </c>
      <c r="CL14" s="172">
        <v>0.12166666666666666</v>
      </c>
      <c r="CM14" s="172">
        <v>0.35833333333333339</v>
      </c>
      <c r="CN14" s="172">
        <v>5.1666666666666666E-2</v>
      </c>
      <c r="CO14" s="172">
        <v>0.3833333333333333</v>
      </c>
      <c r="CP14" s="172">
        <v>0.44999999999999996</v>
      </c>
      <c r="CQ14" s="172"/>
      <c r="CR14" s="172"/>
      <c r="CS14" s="172"/>
      <c r="CT14" s="172"/>
      <c r="CU14" s="174"/>
      <c r="CV14" s="174"/>
      <c r="CW14" s="253"/>
      <c r="CX14" s="175"/>
      <c r="CY14" s="176">
        <v>43008</v>
      </c>
      <c r="CZ14" s="172">
        <v>3.3333333333333335E-3</v>
      </c>
      <c r="DA14" s="172">
        <v>4.5000000000000005E-2</v>
      </c>
      <c r="DB14" s="172">
        <v>0.21666666666666665</v>
      </c>
      <c r="DC14" s="172">
        <v>4.3333333333333335E-2</v>
      </c>
      <c r="DD14" s="172">
        <v>8.1666666666666651E-2</v>
      </c>
      <c r="DE14" s="172">
        <v>0.31833333333333336</v>
      </c>
      <c r="DF14" s="172"/>
      <c r="DG14" s="172"/>
      <c r="DH14" s="172"/>
      <c r="DI14" s="172"/>
      <c r="DJ14" s="174"/>
      <c r="DK14" s="174"/>
    </row>
    <row r="15" spans="1:115">
      <c r="B15" s="171">
        <v>43039</v>
      </c>
      <c r="C15" s="178">
        <v>6.8232311251312794</v>
      </c>
      <c r="D15" s="178">
        <v>-7.9752438641660266</v>
      </c>
      <c r="E15" s="178">
        <v>2.1198968355384817</v>
      </c>
      <c r="F15" s="178">
        <v>11.448912637083675</v>
      </c>
      <c r="H15" s="189">
        <v>21024.755000000001</v>
      </c>
      <c r="I15" s="189">
        <v>8925.7129999999997</v>
      </c>
      <c r="J15" s="189">
        <v>37512.294000000002</v>
      </c>
      <c r="K15" s="189">
        <v>4131.4579999999996</v>
      </c>
      <c r="L15" s="249"/>
      <c r="M15" s="175"/>
      <c r="N15" s="175"/>
      <c r="O15" s="177">
        <v>43039</v>
      </c>
      <c r="P15" s="251">
        <v>6.8232311251312794</v>
      </c>
      <c r="Q15" s="251">
        <v>8.1010982127370124</v>
      </c>
      <c r="R15" s="251">
        <v>4.9940627956214234</v>
      </c>
      <c r="S15" s="178">
        <v>13.753409964211283</v>
      </c>
      <c r="T15" s="178"/>
      <c r="U15" s="189">
        <v>21024.755000000001</v>
      </c>
      <c r="V15" s="189">
        <v>8338.7090000000007</v>
      </c>
      <c r="W15" s="189">
        <v>5826.9080000000004</v>
      </c>
      <c r="X15" s="189">
        <v>2278.011</v>
      </c>
      <c r="Y15" s="175"/>
      <c r="Z15" s="175"/>
      <c r="AA15" s="250">
        <v>40117</v>
      </c>
      <c r="AB15" s="178">
        <v>2.5687759999999997</v>
      </c>
      <c r="AC15" s="178"/>
      <c r="AD15" s="178">
        <v>5.3595872706809597</v>
      </c>
      <c r="AE15" s="178"/>
      <c r="AF15" s="178"/>
      <c r="AH15" s="178"/>
      <c r="AI15" s="251"/>
      <c r="AJ15" s="175"/>
      <c r="AK15" s="175"/>
      <c r="AL15" s="250">
        <v>43039</v>
      </c>
      <c r="AM15" s="178">
        <v>6.2335982842764478E-3</v>
      </c>
      <c r="AN15" s="178">
        <v>2.9729664770976427</v>
      </c>
      <c r="AO15" s="173">
        <v>2.2381816942514919E-3</v>
      </c>
      <c r="AP15" s="173">
        <v>0.33429923464600364</v>
      </c>
      <c r="AQ15" s="173">
        <v>14.089340479725152</v>
      </c>
      <c r="AR15" s="173">
        <v>10.518870022104206</v>
      </c>
      <c r="AS15" s="173">
        <v>2.9574578838456991</v>
      </c>
      <c r="AT15" s="173">
        <v>8.0794370097105919</v>
      </c>
      <c r="AV15" s="173">
        <v>6.92684616850892</v>
      </c>
      <c r="AW15" s="173">
        <v>9.8461329708909613</v>
      </c>
      <c r="AX15" s="251"/>
      <c r="AY15" s="251"/>
      <c r="AZ15" s="175"/>
      <c r="BA15" s="175"/>
      <c r="BB15" s="176">
        <v>43039</v>
      </c>
      <c r="BC15" s="173">
        <v>9.8001350128053666</v>
      </c>
      <c r="BD15" s="173">
        <v>5.8265799576404653</v>
      </c>
      <c r="BE15" s="173">
        <v>5.9332031838416732</v>
      </c>
      <c r="BF15" s="251"/>
      <c r="BG15" s="189">
        <v>6105.9350000000004</v>
      </c>
      <c r="BH15" s="189">
        <v>26944.605</v>
      </c>
      <c r="BI15" s="189">
        <v>17278.751</v>
      </c>
      <c r="BJ15" s="251"/>
      <c r="BK15" s="138">
        <v>43070</v>
      </c>
      <c r="BL15" s="155">
        <v>9.58</v>
      </c>
      <c r="BM15" s="155">
        <v>-0.11444847448508252</v>
      </c>
      <c r="BN15" s="155">
        <v>1.83349317945808</v>
      </c>
      <c r="BO15" s="251"/>
      <c r="BP15" s="251"/>
      <c r="BQ15" s="251"/>
      <c r="BR15" s="175"/>
      <c r="BS15" s="252">
        <v>43009</v>
      </c>
      <c r="BT15" s="440">
        <v>9.0901346206665039</v>
      </c>
      <c r="BU15" s="440">
        <v>2.6269600391387939</v>
      </c>
      <c r="BV15" s="440">
        <v>346.03250122070313</v>
      </c>
      <c r="BW15" s="440">
        <v>100</v>
      </c>
      <c r="BX15" s="178"/>
      <c r="BY15" s="178"/>
      <c r="BZ15" s="178"/>
      <c r="CA15" s="254" t="s">
        <v>218</v>
      </c>
      <c r="CB15" s="178">
        <v>18.182300000000001</v>
      </c>
      <c r="CC15" s="178">
        <v>18.077400000000001</v>
      </c>
      <c r="CD15" s="178">
        <v>17.671800000000001</v>
      </c>
      <c r="CE15" s="178">
        <v>15.033899999999999</v>
      </c>
      <c r="CF15" s="178"/>
      <c r="CG15" s="178"/>
      <c r="CH15" s="178"/>
      <c r="CI15" s="175"/>
      <c r="CJ15" s="176">
        <v>43039</v>
      </c>
      <c r="CK15" s="172">
        <v>0</v>
      </c>
      <c r="CL15" s="172">
        <v>0.11833333333333335</v>
      </c>
      <c r="CM15" s="172">
        <v>0.3833333333333333</v>
      </c>
      <c r="CN15" s="172">
        <v>4.9999999999999996E-2</v>
      </c>
      <c r="CO15" s="172">
        <v>0.37499999999999994</v>
      </c>
      <c r="CP15" s="172">
        <v>0.45666666666666661</v>
      </c>
      <c r="CQ15" s="172"/>
      <c r="CR15" s="172"/>
      <c r="CS15" s="172"/>
      <c r="CT15" s="172"/>
      <c r="CU15" s="174"/>
      <c r="CV15" s="174"/>
      <c r="CW15" s="253"/>
      <c r="CX15" s="175"/>
      <c r="CY15" s="176">
        <v>43039</v>
      </c>
      <c r="CZ15" s="172">
        <v>3.3333333333333335E-3</v>
      </c>
      <c r="DA15" s="172">
        <v>4.5000000000000005E-2</v>
      </c>
      <c r="DB15" s="172">
        <v>0.2183333333333333</v>
      </c>
      <c r="DC15" s="172">
        <v>4.1666666666666664E-2</v>
      </c>
      <c r="DD15" s="172">
        <v>8.5000000000000006E-2</v>
      </c>
      <c r="DE15" s="172">
        <v>0.32</v>
      </c>
      <c r="DF15" s="172"/>
      <c r="DG15" s="172"/>
      <c r="DH15" s="172"/>
      <c r="DI15" s="172"/>
      <c r="DJ15" s="174"/>
      <c r="DK15" s="174"/>
    </row>
    <row r="16" spans="1:115">
      <c r="B16" s="171">
        <v>43069</v>
      </c>
      <c r="C16" s="178">
        <v>6.5801004293938092</v>
      </c>
      <c r="D16" s="178">
        <v>-2.8544276706255034</v>
      </c>
      <c r="E16" s="178">
        <v>3.0667756936117341</v>
      </c>
      <c r="F16" s="178">
        <v>2.0153462142923129</v>
      </c>
      <c r="H16" s="189">
        <v>21001.596000000001</v>
      </c>
      <c r="I16" s="189">
        <v>9123.5429999999997</v>
      </c>
      <c r="J16" s="189">
        <v>37778.03</v>
      </c>
      <c r="K16" s="189">
        <v>4336.7550000000001</v>
      </c>
      <c r="L16" s="249"/>
      <c r="M16" s="175"/>
      <c r="N16" s="175"/>
      <c r="O16" s="177">
        <v>43069</v>
      </c>
      <c r="P16" s="173">
        <v>6.5801004293938092</v>
      </c>
      <c r="Q16" s="173">
        <v>7.8072315408169946</v>
      </c>
      <c r="R16" s="173">
        <v>4.7671832599455399</v>
      </c>
      <c r="S16" s="173">
        <v>13.919768986405035</v>
      </c>
      <c r="T16" s="178"/>
      <c r="U16" s="189">
        <v>21001.596000000001</v>
      </c>
      <c r="V16" s="189">
        <v>8312.3580000000002</v>
      </c>
      <c r="W16" s="189">
        <v>5840.9579999999996</v>
      </c>
      <c r="X16" s="189">
        <v>2297.5920000000001</v>
      </c>
      <c r="Y16" s="175"/>
      <c r="Z16" s="175"/>
      <c r="AA16" s="250">
        <v>40147</v>
      </c>
      <c r="AB16" s="178">
        <v>2.7185980000000001</v>
      </c>
      <c r="AC16" s="178"/>
      <c r="AD16" s="178">
        <v>5.5994370297140703</v>
      </c>
      <c r="AE16" s="178"/>
      <c r="AF16" s="178"/>
      <c r="AH16" s="178"/>
      <c r="AI16" s="251"/>
      <c r="AJ16" s="175"/>
      <c r="AK16" s="175"/>
      <c r="AL16" s="250">
        <v>43069</v>
      </c>
      <c r="AM16" s="178">
        <v>6.3052694741152051E-3</v>
      </c>
      <c r="AN16" s="178">
        <v>2.7340793950021443</v>
      </c>
      <c r="AO16" s="173">
        <v>2.1735606543638337E-3</v>
      </c>
      <c r="AP16" s="173">
        <v>0.33048513179041922</v>
      </c>
      <c r="AQ16" s="173">
        <v>13.542325922811798</v>
      </c>
      <c r="AR16" s="173">
        <v>10.431238895009889</v>
      </c>
      <c r="AS16" s="173">
        <v>2.9498629830961889</v>
      </c>
      <c r="AT16" s="173">
        <v>7.7369590763715728</v>
      </c>
      <c r="AV16" s="173">
        <v>6.6688654893127222</v>
      </c>
      <c r="AW16" s="173">
        <v>9.5128555000819812</v>
      </c>
      <c r="AX16" s="251"/>
      <c r="AY16" s="251"/>
      <c r="AZ16" s="175"/>
      <c r="BA16" s="175"/>
      <c r="BB16" s="176">
        <v>43069</v>
      </c>
      <c r="BC16" s="173">
        <v>12.179040092420435</v>
      </c>
      <c r="BD16" s="173">
        <v>6.1094843804677446</v>
      </c>
      <c r="BE16" s="173">
        <v>5.908664384111284</v>
      </c>
      <c r="BF16" s="251"/>
      <c r="BG16" s="189">
        <v>6309.7669999999998</v>
      </c>
      <c r="BH16" s="189">
        <v>27272.109</v>
      </c>
      <c r="BI16" s="189">
        <v>17355.453000000001</v>
      </c>
      <c r="BJ16" s="251"/>
      <c r="BK16" s="138">
        <v>43435</v>
      </c>
      <c r="BL16" s="155">
        <v>11.07</v>
      </c>
      <c r="BM16" s="155">
        <v>-0.12272691544296931</v>
      </c>
      <c r="BN16" s="155">
        <v>1.8432549158502276</v>
      </c>
      <c r="BO16" s="251"/>
      <c r="BP16" s="251"/>
      <c r="BQ16" s="251"/>
      <c r="BR16" s="175"/>
      <c r="BS16" s="252">
        <v>43040</v>
      </c>
      <c r="BT16" s="440">
        <v>9.3066959381103516</v>
      </c>
      <c r="BU16" s="440">
        <v>2.7529919147491455</v>
      </c>
      <c r="BV16" s="440">
        <v>338.0574951171875</v>
      </c>
      <c r="BW16" s="440">
        <v>100</v>
      </c>
      <c r="BX16" s="178"/>
      <c r="BY16" s="178"/>
      <c r="BZ16" s="178"/>
      <c r="CA16" s="254" t="s">
        <v>219</v>
      </c>
      <c r="CB16" s="178">
        <v>18.092099999999999</v>
      </c>
      <c r="CC16" s="178">
        <v>17.948551242016261</v>
      </c>
      <c r="CD16" s="178">
        <v>17.6282</v>
      </c>
      <c r="CE16" s="178">
        <v>14.8581</v>
      </c>
      <c r="CF16" s="178"/>
      <c r="CG16" s="178"/>
      <c r="CH16" s="178"/>
      <c r="CI16" s="175"/>
      <c r="CJ16" s="176">
        <v>43069</v>
      </c>
      <c r="CK16" s="172">
        <v>0</v>
      </c>
      <c r="CL16" s="172">
        <v>0.12333333333333334</v>
      </c>
      <c r="CM16" s="172">
        <v>0.41166666666666668</v>
      </c>
      <c r="CN16" s="172">
        <v>4.8333333333333332E-2</v>
      </c>
      <c r="CO16" s="172">
        <v>0.36666666666666664</v>
      </c>
      <c r="CP16" s="172">
        <v>0.45333333333333331</v>
      </c>
      <c r="CQ16" s="172"/>
      <c r="CR16" s="172"/>
      <c r="CS16" s="172"/>
      <c r="CT16" s="172"/>
      <c r="CU16" s="174"/>
      <c r="CV16" s="174"/>
      <c r="CW16" s="253"/>
      <c r="CX16" s="175"/>
      <c r="CY16" s="176">
        <v>43069</v>
      </c>
      <c r="CZ16" s="172">
        <v>5.0000000000000001E-3</v>
      </c>
      <c r="DA16" s="172">
        <v>4.5000000000000005E-2</v>
      </c>
      <c r="DB16" s="172">
        <v>0.22166666666666668</v>
      </c>
      <c r="DC16" s="172">
        <v>0.04</v>
      </c>
      <c r="DD16" s="172">
        <v>8.3333333333333329E-2</v>
      </c>
      <c r="DE16" s="172">
        <v>0.31166666666666665</v>
      </c>
      <c r="DF16" s="172"/>
      <c r="DG16" s="172"/>
      <c r="DH16" s="172"/>
      <c r="DI16" s="172"/>
      <c r="DJ16" s="174"/>
      <c r="DK16" s="174"/>
    </row>
    <row r="17" spans="1:115">
      <c r="B17" s="171">
        <v>43100</v>
      </c>
      <c r="C17" s="178">
        <v>4.8189798011591067</v>
      </c>
      <c r="D17" s="178">
        <v>-3.0154983246249323</v>
      </c>
      <c r="E17" s="178">
        <v>2.4202171297106112</v>
      </c>
      <c r="F17" s="178">
        <v>3.8239317443249377</v>
      </c>
      <c r="H17" s="189">
        <v>21523.218000000001</v>
      </c>
      <c r="I17" s="189">
        <v>8775.8559999999998</v>
      </c>
      <c r="J17" s="189">
        <v>37946.332999999999</v>
      </c>
      <c r="K17" s="189">
        <v>4186.5630000000001</v>
      </c>
      <c r="L17" s="249"/>
      <c r="M17" s="175"/>
      <c r="N17" s="175"/>
      <c r="O17" s="177">
        <v>43100</v>
      </c>
      <c r="P17" s="251">
        <v>4.8189798011591067</v>
      </c>
      <c r="Q17" s="251">
        <v>2.2147834519881782</v>
      </c>
      <c r="R17" s="251">
        <v>4.7855900134524676</v>
      </c>
      <c r="S17" s="178">
        <v>12.928083448924642</v>
      </c>
      <c r="T17" s="178"/>
      <c r="U17" s="189">
        <v>21523.218000000001</v>
      </c>
      <c r="V17" s="189">
        <v>8287.5450000000001</v>
      </c>
      <c r="W17" s="189">
        <v>5863.81</v>
      </c>
      <c r="X17" s="189">
        <v>2307.2539999999999</v>
      </c>
      <c r="Y17" s="175"/>
      <c r="Z17" s="175"/>
      <c r="AA17" s="250">
        <v>40178</v>
      </c>
      <c r="AB17" s="178">
        <v>2.6507209999999999</v>
      </c>
      <c r="AC17" s="178"/>
      <c r="AD17" s="178">
        <v>5.4012249841845703</v>
      </c>
      <c r="AE17" s="178"/>
      <c r="AF17" s="178"/>
      <c r="AH17" s="178"/>
      <c r="AI17" s="251"/>
      <c r="AJ17" s="175"/>
      <c r="AK17" s="175"/>
      <c r="AL17" s="250">
        <v>43100</v>
      </c>
      <c r="AM17" s="178">
        <v>5.619645784654805E-3</v>
      </c>
      <c r="AN17" s="178">
        <v>2.5232699340932219</v>
      </c>
      <c r="AO17" s="173">
        <v>1.9431676914210198E-3</v>
      </c>
      <c r="AP17" s="173">
        <v>0.26939674827508864</v>
      </c>
      <c r="AQ17" s="173">
        <v>12.914689842978937</v>
      </c>
      <c r="AR17" s="173">
        <v>9.8405666587483474</v>
      </c>
      <c r="AS17" s="173">
        <v>2.8465229235026972</v>
      </c>
      <c r="AT17" s="173">
        <v>5.3335847724532535</v>
      </c>
      <c r="AV17" s="173">
        <v>5.9899926663425358</v>
      </c>
      <c r="AW17" s="173">
        <v>8.4449821730221668</v>
      </c>
      <c r="AX17" s="251"/>
      <c r="AY17" s="251"/>
      <c r="AZ17" s="175"/>
      <c r="BA17" s="175"/>
      <c r="BB17" s="176">
        <v>43100</v>
      </c>
      <c r="BC17" s="173">
        <v>10.647844444784171</v>
      </c>
      <c r="BD17" s="173">
        <v>5.338012328203523</v>
      </c>
      <c r="BE17" s="173">
        <v>5.6486252962693495</v>
      </c>
      <c r="BF17" s="251"/>
      <c r="BG17" s="189">
        <v>6369.0050000000001</v>
      </c>
      <c r="BH17" s="189">
        <v>27528.243999999999</v>
      </c>
      <c r="BI17" s="189">
        <v>17535.187999999998</v>
      </c>
      <c r="BJ17" s="251"/>
      <c r="BK17" s="138">
        <v>43800</v>
      </c>
      <c r="BL17" s="155">
        <v>12.16</v>
      </c>
      <c r="BM17" s="155">
        <v>-0.11413760860207967</v>
      </c>
      <c r="BN17" s="155">
        <v>1.7925297572255441</v>
      </c>
      <c r="BO17" s="251"/>
      <c r="BP17" s="251"/>
      <c r="BQ17" s="251"/>
      <c r="BR17" s="175"/>
      <c r="BS17" s="252">
        <v>43070</v>
      </c>
      <c r="BT17" s="440">
        <v>9.0698633193969727</v>
      </c>
      <c r="BU17" s="440">
        <v>2.919450044631958</v>
      </c>
      <c r="BV17" s="440">
        <v>310.67025756835938</v>
      </c>
      <c r="BW17" s="440">
        <v>100</v>
      </c>
      <c r="BX17" s="178"/>
      <c r="BY17" s="178"/>
      <c r="BZ17" s="178"/>
      <c r="CA17" s="254" t="s">
        <v>220</v>
      </c>
      <c r="CB17" s="178">
        <v>18.397500000000001</v>
      </c>
      <c r="CC17" s="178">
        <v>18.540600000000001</v>
      </c>
      <c r="CD17" s="178">
        <v>17.780899999999999</v>
      </c>
      <c r="CE17" s="178">
        <v>15.1409</v>
      </c>
      <c r="CF17" s="178"/>
      <c r="CG17" s="178"/>
      <c r="CH17" s="178"/>
      <c r="CI17" s="175"/>
      <c r="CJ17" s="176">
        <v>43100</v>
      </c>
      <c r="CK17" s="172">
        <v>0</v>
      </c>
      <c r="CL17" s="172">
        <v>0.12833333333333333</v>
      </c>
      <c r="CM17" s="172">
        <v>0.4466666666666666</v>
      </c>
      <c r="CN17" s="172">
        <v>4.8333333333333339E-2</v>
      </c>
      <c r="CO17" s="172">
        <v>0.35833333333333334</v>
      </c>
      <c r="CP17" s="172">
        <v>0.45666666666666672</v>
      </c>
      <c r="CQ17" s="172"/>
      <c r="CR17" s="172"/>
      <c r="CS17" s="172"/>
      <c r="CT17" s="172"/>
      <c r="CU17" s="174"/>
      <c r="CV17" s="174"/>
      <c r="CW17" s="253"/>
      <c r="CX17" s="175"/>
      <c r="CY17" s="176">
        <v>43100</v>
      </c>
      <c r="CZ17" s="172">
        <v>5.0000000000000001E-3</v>
      </c>
      <c r="DA17" s="172">
        <v>4.6666666666666662E-2</v>
      </c>
      <c r="DB17" s="172">
        <v>0.20499999999999999</v>
      </c>
      <c r="DC17" s="172">
        <v>0.04</v>
      </c>
      <c r="DD17" s="172">
        <v>8.5000000000000006E-2</v>
      </c>
      <c r="DE17" s="172">
        <v>0.3</v>
      </c>
      <c r="DF17" s="172"/>
      <c r="DG17" s="172"/>
      <c r="DH17" s="172"/>
      <c r="DI17" s="172"/>
      <c r="DJ17" s="174"/>
      <c r="DK17" s="174"/>
    </row>
    <row r="18" spans="1:115">
      <c r="B18" s="171">
        <v>43131</v>
      </c>
      <c r="C18" s="178">
        <v>5.6864405543044283</v>
      </c>
      <c r="D18" s="178">
        <v>-4.4856680092684513</v>
      </c>
      <c r="E18" s="178">
        <v>2.9956840786167893</v>
      </c>
      <c r="F18" s="178">
        <v>6.2384884045501243</v>
      </c>
      <c r="H18" s="189">
        <v>21728.181</v>
      </c>
      <c r="I18" s="189">
        <v>8710.0570000000007</v>
      </c>
      <c r="J18" s="189">
        <v>38033.447999999997</v>
      </c>
      <c r="K18" s="189">
        <v>4152.3940000000002</v>
      </c>
      <c r="L18" s="249"/>
      <c r="M18" s="175"/>
      <c r="N18" s="175"/>
      <c r="O18" s="177">
        <v>43131</v>
      </c>
      <c r="P18" s="173">
        <v>5.6864405543044283</v>
      </c>
      <c r="Q18" s="173">
        <v>3.8685068404482381</v>
      </c>
      <c r="R18" s="173">
        <v>4.5394601130988255</v>
      </c>
      <c r="S18" s="173">
        <v>12.322239609453733</v>
      </c>
      <c r="T18" s="178"/>
      <c r="U18" s="189">
        <v>21728.181</v>
      </c>
      <c r="V18" s="189">
        <v>8471.1820000000007</v>
      </c>
      <c r="W18" s="189">
        <v>5878.6719999999996</v>
      </c>
      <c r="X18" s="189">
        <v>2309.1060000000002</v>
      </c>
      <c r="Y18" s="175"/>
      <c r="Z18" s="175"/>
      <c r="AA18" s="250">
        <v>40209</v>
      </c>
      <c r="AB18" s="178">
        <v>2.6458020000000002</v>
      </c>
      <c r="AC18" s="178"/>
      <c r="AD18" s="178">
        <v>5.41192200627939</v>
      </c>
      <c r="AE18" s="178"/>
      <c r="AF18" s="178"/>
      <c r="AH18" s="178"/>
      <c r="AI18" s="251"/>
      <c r="AJ18" s="175"/>
      <c r="AK18" s="175"/>
      <c r="AL18" s="250">
        <v>43131</v>
      </c>
      <c r="AM18" s="178">
        <v>5.4799060308405607E-3</v>
      </c>
      <c r="AN18" s="178">
        <v>2.4859008061686843</v>
      </c>
      <c r="AO18" s="173">
        <v>2.2385576458391985E-3</v>
      </c>
      <c r="AP18" s="173">
        <v>0.26231179930803689</v>
      </c>
      <c r="AQ18" s="173">
        <v>12.103042859302199</v>
      </c>
      <c r="AR18" s="173">
        <v>9.1372899015274154</v>
      </c>
      <c r="AS18" s="173">
        <v>2.8212106515513988</v>
      </c>
      <c r="AT18" s="173">
        <v>4.9131552570152088</v>
      </c>
      <c r="AV18" s="173">
        <v>5.6534063503559064</v>
      </c>
      <c r="AW18" s="173">
        <v>7.8722654566608323</v>
      </c>
      <c r="AX18" s="251"/>
      <c r="AY18" s="251"/>
      <c r="AZ18" s="175"/>
      <c r="BA18" s="175"/>
      <c r="BB18" s="176">
        <v>43131</v>
      </c>
      <c r="BC18" s="173">
        <v>12.594176809425228</v>
      </c>
      <c r="BD18" s="173">
        <v>5.2933285245125861</v>
      </c>
      <c r="BE18" s="173">
        <v>5.2901006090450231</v>
      </c>
      <c r="BF18" s="251"/>
      <c r="BG18" s="189">
        <v>6309.1279999999997</v>
      </c>
      <c r="BH18" s="189">
        <v>27588.799999999999</v>
      </c>
      <c r="BI18" s="189">
        <v>17664.437000000002</v>
      </c>
      <c r="BJ18" s="251"/>
      <c r="BK18" s="138">
        <v>44075</v>
      </c>
      <c r="BL18" s="155">
        <v>9.57</v>
      </c>
      <c r="BM18" s="155">
        <v>0.39434197440405994</v>
      </c>
      <c r="BN18" s="155">
        <v>1.5705620639146749</v>
      </c>
      <c r="BO18" s="251"/>
      <c r="BP18" s="251"/>
      <c r="BQ18" s="251"/>
      <c r="BR18" s="175"/>
      <c r="BS18" s="252">
        <v>43101</v>
      </c>
      <c r="BT18" s="440">
        <v>8.7201623916625977</v>
      </c>
      <c r="BU18" s="440">
        <v>2.7531130313873291</v>
      </c>
      <c r="BV18" s="440">
        <v>316.73825073242188</v>
      </c>
      <c r="BW18" s="440">
        <v>100</v>
      </c>
      <c r="BX18" s="178"/>
      <c r="BY18" s="178"/>
      <c r="BZ18" s="178"/>
      <c r="CA18" s="254" t="s">
        <v>221</v>
      </c>
      <c r="CB18" s="178">
        <v>19.346900000000002</v>
      </c>
      <c r="CC18" s="178">
        <v>18.285652662147601</v>
      </c>
      <c r="CD18" s="178">
        <v>16.658693116094501</v>
      </c>
      <c r="CE18" s="178">
        <v>15.9323</v>
      </c>
      <c r="CF18" s="178"/>
      <c r="CG18" s="178"/>
      <c r="CH18" s="178"/>
      <c r="CI18" s="175"/>
      <c r="CJ18" s="176">
        <v>43131</v>
      </c>
      <c r="CK18" s="172">
        <v>1.6666666666666668E-3</v>
      </c>
      <c r="CL18" s="172">
        <v>0.13333333333333333</v>
      </c>
      <c r="CM18" s="172">
        <v>0.46666666666666662</v>
      </c>
      <c r="CN18" s="172">
        <v>4.6666666666666669E-2</v>
      </c>
      <c r="CO18" s="172">
        <v>0.35333333333333333</v>
      </c>
      <c r="CP18" s="172">
        <v>0.45666666666666672</v>
      </c>
      <c r="CQ18" s="172"/>
      <c r="CR18" s="172"/>
      <c r="CS18" s="172"/>
      <c r="CT18" s="172"/>
      <c r="CU18" s="174"/>
      <c r="CV18" s="174"/>
      <c r="CW18" s="253"/>
      <c r="CX18" s="175"/>
      <c r="CY18" s="176">
        <v>43131</v>
      </c>
      <c r="CZ18" s="172">
        <v>5.0000000000000001E-3</v>
      </c>
      <c r="DA18" s="172">
        <v>4.8333333333333332E-2</v>
      </c>
      <c r="DB18" s="172">
        <v>0.19000000000000003</v>
      </c>
      <c r="DC18" s="172">
        <v>0.04</v>
      </c>
      <c r="DD18" s="172">
        <v>7.6666666666666675E-2</v>
      </c>
      <c r="DE18" s="172">
        <v>0.30333333333333334</v>
      </c>
      <c r="DF18" s="172"/>
      <c r="DG18" s="172"/>
      <c r="DH18" s="172"/>
      <c r="DI18" s="172"/>
      <c r="DJ18" s="174"/>
      <c r="DK18" s="174"/>
    </row>
    <row r="19" spans="1:115">
      <c r="B19" s="171">
        <v>43159</v>
      </c>
      <c r="C19" s="178">
        <v>5.9627783359537112</v>
      </c>
      <c r="D19" s="178">
        <v>-6.2159334549097949</v>
      </c>
      <c r="E19" s="178">
        <v>2.9947779737253377</v>
      </c>
      <c r="F19" s="178">
        <v>10.369247003013204</v>
      </c>
      <c r="H19" s="189">
        <v>21711.093000000001</v>
      </c>
      <c r="I19" s="189">
        <v>8688.0190000000002</v>
      </c>
      <c r="J19" s="189">
        <v>38098.409</v>
      </c>
      <c r="K19" s="189">
        <v>4165.0119999999997</v>
      </c>
      <c r="L19" s="249"/>
      <c r="M19" s="175"/>
      <c r="N19" s="175"/>
      <c r="O19" s="177">
        <v>43159</v>
      </c>
      <c r="P19" s="251">
        <v>5.9627783359537112</v>
      </c>
      <c r="Q19" s="251">
        <v>3.0889320317555757</v>
      </c>
      <c r="R19" s="251">
        <v>4.4337690235309646</v>
      </c>
      <c r="S19" s="178">
        <v>11.803290687332723</v>
      </c>
      <c r="T19" s="178"/>
      <c r="U19" s="189">
        <v>21711.093000000001</v>
      </c>
      <c r="V19" s="189">
        <v>8482.6470000000008</v>
      </c>
      <c r="W19" s="189">
        <v>5893.2780000000002</v>
      </c>
      <c r="X19" s="189">
        <v>2321.8290000000002</v>
      </c>
      <c r="Y19" s="175"/>
      <c r="Z19" s="175"/>
      <c r="AA19" s="250">
        <v>40237</v>
      </c>
      <c r="AB19" s="178">
        <v>2.76803</v>
      </c>
      <c r="AC19" s="178"/>
      <c r="AD19" s="178">
        <v>5.6685644757961402</v>
      </c>
      <c r="AE19" s="178"/>
      <c r="AF19" s="178"/>
      <c r="AH19" s="178"/>
      <c r="AI19" s="251"/>
      <c r="AJ19" s="175"/>
      <c r="AK19" s="175"/>
      <c r="AL19" s="250">
        <v>43159</v>
      </c>
      <c r="AM19" s="178">
        <v>5.5214544895260112E-3</v>
      </c>
      <c r="AN19" s="178">
        <v>2.4390179232513711</v>
      </c>
      <c r="AO19" s="173" t="s">
        <v>314</v>
      </c>
      <c r="AP19" s="173">
        <v>0.2644764643210557</v>
      </c>
      <c r="AQ19" s="173">
        <v>12.030891067497555</v>
      </c>
      <c r="AR19" s="173">
        <v>9.1409512811727414</v>
      </c>
      <c r="AS19" s="173">
        <v>2.7670838610123902</v>
      </c>
      <c r="AT19" s="173">
        <v>4.876063235284672</v>
      </c>
      <c r="AV19" s="173">
        <v>5.6032894482583462</v>
      </c>
      <c r="AW19" s="173">
        <v>7.8524486805605127</v>
      </c>
      <c r="AX19" s="251"/>
      <c r="AY19" s="251"/>
      <c r="AZ19" s="175"/>
      <c r="BA19" s="175"/>
      <c r="BB19" s="176">
        <v>43159</v>
      </c>
      <c r="BC19" s="173">
        <v>10.853149682509233</v>
      </c>
      <c r="BD19" s="173">
        <v>5.3347836188513131</v>
      </c>
      <c r="BE19" s="173">
        <v>5.6545768030536347</v>
      </c>
      <c r="BF19" s="251"/>
      <c r="BG19" s="189">
        <v>6224.8909999999996</v>
      </c>
      <c r="BH19" s="189">
        <v>27642.152999999998</v>
      </c>
      <c r="BI19" s="189">
        <v>17840.648000000001</v>
      </c>
      <c r="BJ19" s="251"/>
      <c r="BK19" s="138">
        <v>44378</v>
      </c>
      <c r="BL19" s="155">
        <v>11.33</v>
      </c>
      <c r="BM19" s="155">
        <v>-0.15770088270881458</v>
      </c>
      <c r="BN19" s="155">
        <v>1.4113333137339974</v>
      </c>
      <c r="BO19" s="251"/>
      <c r="BP19" s="251"/>
      <c r="BQ19" s="251"/>
      <c r="BR19" s="175"/>
      <c r="BS19" s="252">
        <v>43132</v>
      </c>
      <c r="BT19" s="440">
        <v>8.7735137939453125</v>
      </c>
      <c r="BU19" s="440">
        <v>2.7552909851074219</v>
      </c>
      <c r="BV19" s="440">
        <v>318.42422485351563</v>
      </c>
      <c r="BW19" s="440">
        <v>100</v>
      </c>
      <c r="BX19" s="178"/>
      <c r="BY19" s="178"/>
      <c r="BZ19" s="178"/>
      <c r="CA19" s="254" t="s">
        <v>377</v>
      </c>
      <c r="CB19" s="178">
        <v>19.304099999999998</v>
      </c>
      <c r="CC19" s="178">
        <v>18.37</v>
      </c>
      <c r="CD19" s="178">
        <v>16.920000000000002</v>
      </c>
      <c r="CE19" s="178">
        <v>15.863</v>
      </c>
      <c r="CF19" s="178"/>
      <c r="CG19" s="178"/>
      <c r="CH19" s="178"/>
      <c r="CI19" s="175"/>
      <c r="CJ19" s="176">
        <v>43159</v>
      </c>
      <c r="CK19" s="172">
        <v>1.6666666666666668E-3</v>
      </c>
      <c r="CL19" s="172">
        <v>0.13833333333333334</v>
      </c>
      <c r="CM19" s="172">
        <v>0.48500000000000004</v>
      </c>
      <c r="CN19" s="172">
        <v>4.5000000000000005E-2</v>
      </c>
      <c r="CO19" s="172">
        <v>0.35333333333333333</v>
      </c>
      <c r="CP19" s="172">
        <v>0.45</v>
      </c>
      <c r="CQ19" s="172"/>
      <c r="CR19" s="172"/>
      <c r="CS19" s="172"/>
      <c r="CT19" s="172"/>
      <c r="CU19" s="174"/>
      <c r="CV19" s="174"/>
      <c r="CW19" s="253"/>
      <c r="CX19" s="175"/>
      <c r="CY19" s="176">
        <v>43159</v>
      </c>
      <c r="CZ19" s="172">
        <v>5.0000000000000001E-3</v>
      </c>
      <c r="DA19" s="172">
        <v>4.5000000000000005E-2</v>
      </c>
      <c r="DB19" s="172">
        <v>0.18166666666666664</v>
      </c>
      <c r="DC19" s="172">
        <v>0.04</v>
      </c>
      <c r="DD19" s="172">
        <v>7.3333333333333334E-2</v>
      </c>
      <c r="DE19" s="172">
        <v>0.30166666666666669</v>
      </c>
      <c r="DF19" s="172"/>
      <c r="DG19" s="172"/>
      <c r="DH19" s="172"/>
      <c r="DI19" s="172"/>
      <c r="DJ19" s="174"/>
      <c r="DK19" s="174"/>
    </row>
    <row r="20" spans="1:115">
      <c r="B20" s="171">
        <v>43190</v>
      </c>
      <c r="C20" s="178">
        <v>5.1018805369012821</v>
      </c>
      <c r="D20" s="178">
        <v>-3.6717159206251959</v>
      </c>
      <c r="E20" s="178">
        <v>1.2870372440984434</v>
      </c>
      <c r="F20" s="178">
        <v>-7.2738319992623364</v>
      </c>
      <c r="H20" s="189">
        <v>21652.853999999999</v>
      </c>
      <c r="I20" s="189">
        <v>8574.4840000000004</v>
      </c>
      <c r="J20" s="189">
        <v>38091.402000000002</v>
      </c>
      <c r="K20" s="189">
        <v>4213.58</v>
      </c>
      <c r="L20" s="249"/>
      <c r="M20" s="175"/>
      <c r="N20" s="175"/>
      <c r="O20" s="177">
        <v>43190</v>
      </c>
      <c r="P20" s="173">
        <v>5.1018805369012821</v>
      </c>
      <c r="Q20" s="173">
        <v>3.3746393860837998</v>
      </c>
      <c r="R20" s="173">
        <v>4.0803932119679143</v>
      </c>
      <c r="S20" s="173">
        <v>11.150474669715372</v>
      </c>
      <c r="T20" s="178"/>
      <c r="U20" s="189">
        <v>21652.853999999999</v>
      </c>
      <c r="V20" s="189">
        <v>8423.59</v>
      </c>
      <c r="W20" s="189">
        <v>5909.0029999999997</v>
      </c>
      <c r="X20" s="189">
        <v>2352.761</v>
      </c>
      <c r="Y20" s="175"/>
      <c r="Z20" s="175"/>
      <c r="AA20" s="250">
        <v>40268</v>
      </c>
      <c r="AB20" s="178">
        <v>2.6484960000000002</v>
      </c>
      <c r="AC20" s="178"/>
      <c r="AD20" s="178">
        <v>5.4257297726187899</v>
      </c>
      <c r="AE20" s="178"/>
      <c r="AF20" s="178"/>
      <c r="AH20" s="178"/>
      <c r="AI20" s="251"/>
      <c r="AJ20" s="175"/>
      <c r="AK20" s="175"/>
      <c r="AL20" s="250">
        <v>43190</v>
      </c>
      <c r="AM20" s="178">
        <v>5.4067321464733725E-3</v>
      </c>
      <c r="AN20" s="178">
        <v>1.9948516082143282</v>
      </c>
      <c r="AO20" s="173" t="s">
        <v>314</v>
      </c>
      <c r="AP20" s="173">
        <v>0.2729944293868049</v>
      </c>
      <c r="AQ20" s="173">
        <v>11.768299402225121</v>
      </c>
      <c r="AR20" s="173">
        <v>8.8440036518263341</v>
      </c>
      <c r="AS20" s="173">
        <v>2.7428083030132262</v>
      </c>
      <c r="AT20" s="173">
        <v>4.3961384603180944</v>
      </c>
      <c r="AV20" s="173">
        <v>5.4128189115972249</v>
      </c>
      <c r="AW20" s="173">
        <v>7.5442354894639418</v>
      </c>
      <c r="AX20" s="251"/>
      <c r="AY20" s="251"/>
      <c r="AZ20" s="175"/>
      <c r="BA20" s="175"/>
      <c r="BB20" s="176">
        <v>43190</v>
      </c>
      <c r="BC20" s="173">
        <v>6.8170811039095947</v>
      </c>
      <c r="BD20" s="173">
        <v>4.1643108416774099</v>
      </c>
      <c r="BE20" s="173">
        <v>5.7973221137537001</v>
      </c>
      <c r="BF20" s="251"/>
      <c r="BG20" s="189">
        <v>6272.5339999999997</v>
      </c>
      <c r="BH20" s="189">
        <v>27592.401999999998</v>
      </c>
      <c r="BI20" s="189">
        <v>17829.937000000002</v>
      </c>
      <c r="BJ20" s="251"/>
      <c r="BK20" s="235">
        <v>44896</v>
      </c>
      <c r="BL20" s="155">
        <v>10.82</v>
      </c>
      <c r="BM20" s="155">
        <v>2.8854536584846921E-2</v>
      </c>
      <c r="BN20" s="155">
        <v>1.6083450338351564</v>
      </c>
      <c r="BO20" s="251"/>
      <c r="BP20" s="251"/>
      <c r="BQ20" s="251"/>
      <c r="BR20" s="175"/>
      <c r="BS20" s="252">
        <v>43160</v>
      </c>
      <c r="BT20" s="440">
        <v>8.8088064193725586</v>
      </c>
      <c r="BU20" s="440">
        <v>2.5724079608917236</v>
      </c>
      <c r="BV20" s="440">
        <v>342.43423461914063</v>
      </c>
      <c r="BW20" s="440">
        <v>100</v>
      </c>
      <c r="BX20" s="178"/>
      <c r="BY20" s="178"/>
      <c r="BZ20" s="178"/>
      <c r="CA20" s="254" t="s">
        <v>378</v>
      </c>
      <c r="CB20" s="178">
        <v>19.0701</v>
      </c>
      <c r="CC20" s="178">
        <v>18.5436509226369</v>
      </c>
      <c r="CD20" s="178">
        <v>15.910107450663505</v>
      </c>
      <c r="CE20" s="178">
        <v>15.664899999999999</v>
      </c>
      <c r="CF20" s="178"/>
      <c r="CG20" s="178"/>
      <c r="CH20" s="178"/>
      <c r="CI20" s="175"/>
      <c r="CJ20" s="176">
        <v>43190</v>
      </c>
      <c r="CK20" s="172">
        <v>1.6666666666666668E-3</v>
      </c>
      <c r="CL20" s="172">
        <v>0.14166666666666669</v>
      </c>
      <c r="CM20" s="172">
        <v>0.51</v>
      </c>
      <c r="CN20" s="172">
        <v>4.3333333333333335E-2</v>
      </c>
      <c r="CO20" s="172">
        <v>0.35333333333333328</v>
      </c>
      <c r="CP20" s="172">
        <v>0.4466666666666666</v>
      </c>
      <c r="CQ20" s="172"/>
      <c r="CR20" s="172"/>
      <c r="CS20" s="172"/>
      <c r="CT20" s="172"/>
      <c r="CU20" s="174"/>
      <c r="CV20" s="174"/>
      <c r="CW20" s="253"/>
      <c r="CX20" s="175"/>
      <c r="CY20" s="176">
        <v>43190</v>
      </c>
      <c r="CZ20" s="172">
        <v>5.0000000000000001E-3</v>
      </c>
      <c r="DA20" s="172">
        <v>4.3333333333333335E-2</v>
      </c>
      <c r="DB20" s="172">
        <v>0.18500000000000003</v>
      </c>
      <c r="DC20" s="172">
        <v>0.04</v>
      </c>
      <c r="DD20" s="172">
        <v>7.6666666666666675E-2</v>
      </c>
      <c r="DE20" s="172">
        <v>0.29000000000000004</v>
      </c>
      <c r="DF20" s="172"/>
      <c r="DG20" s="172"/>
      <c r="DH20" s="172"/>
      <c r="DI20" s="172"/>
      <c r="DJ20" s="174"/>
      <c r="DK20" s="174"/>
    </row>
    <row r="21" spans="1:115">
      <c r="B21" s="171">
        <v>43220</v>
      </c>
      <c r="C21" s="178">
        <v>4.7087133742311105</v>
      </c>
      <c r="D21" s="178">
        <v>-2.8125259429864324</v>
      </c>
      <c r="E21" s="178">
        <v>1.9837668956431465</v>
      </c>
      <c r="F21" s="178">
        <v>0.30243548110020502</v>
      </c>
      <c r="H21" s="189">
        <v>21647.804</v>
      </c>
      <c r="I21" s="189">
        <v>8569.4200000000019</v>
      </c>
      <c r="J21" s="189">
        <v>38070.428</v>
      </c>
      <c r="K21" s="189">
        <v>4244.7759999999998</v>
      </c>
      <c r="L21" s="249"/>
      <c r="M21" s="175"/>
      <c r="N21" s="175"/>
      <c r="O21" s="177">
        <v>43220</v>
      </c>
      <c r="P21" s="251">
        <v>4.7087133742311105</v>
      </c>
      <c r="Q21" s="251">
        <v>2.5259265128145136</v>
      </c>
      <c r="R21" s="251">
        <v>4.0179674549307709</v>
      </c>
      <c r="S21" s="178">
        <v>11.142002548854602</v>
      </c>
      <c r="T21" s="178"/>
      <c r="U21" s="189">
        <v>21647.804</v>
      </c>
      <c r="V21" s="189">
        <v>8424.134</v>
      </c>
      <c r="W21" s="189">
        <v>5922.8590000000004</v>
      </c>
      <c r="X21" s="189">
        <v>2382.56</v>
      </c>
      <c r="Y21" s="175"/>
      <c r="Z21" s="175"/>
      <c r="AA21" s="250">
        <v>40298</v>
      </c>
      <c r="AB21" s="178">
        <v>3.0770830000000005</v>
      </c>
      <c r="AC21" s="178"/>
      <c r="AD21" s="178">
        <v>6.2472045602791502</v>
      </c>
      <c r="AE21" s="178"/>
      <c r="AF21" s="178"/>
      <c r="AH21" s="178"/>
      <c r="AI21" s="251"/>
      <c r="AJ21" s="175"/>
      <c r="AK21" s="175"/>
      <c r="AL21" s="250">
        <v>43220</v>
      </c>
      <c r="AM21" s="178">
        <v>5.6364069791972346E-3</v>
      </c>
      <c r="AN21" s="178">
        <v>1.6975940882608607</v>
      </c>
      <c r="AO21" s="173" t="s">
        <v>314</v>
      </c>
      <c r="AP21" s="173">
        <v>0.27633352366424796</v>
      </c>
      <c r="AQ21" s="173">
        <v>11.462973897145739</v>
      </c>
      <c r="AR21" s="173">
        <v>8.7195184382175306</v>
      </c>
      <c r="AS21" s="173">
        <v>2.702982560717607</v>
      </c>
      <c r="AT21" s="173">
        <v>4.6899536234629888</v>
      </c>
      <c r="AV21" s="173">
        <v>5.3501447032112672</v>
      </c>
      <c r="AW21" s="173">
        <v>7.4328191105113568</v>
      </c>
      <c r="AX21" s="251"/>
      <c r="AY21" s="251"/>
      <c r="AZ21" s="175"/>
      <c r="BA21" s="175"/>
      <c r="BB21" s="176">
        <v>43220</v>
      </c>
      <c r="BC21" s="173">
        <v>10.374327650460957</v>
      </c>
      <c r="BD21" s="173">
        <v>4.4739975912648777</v>
      </c>
      <c r="BE21" s="173">
        <v>5.9599246770897896</v>
      </c>
      <c r="BF21" s="251"/>
      <c r="BG21" s="189">
        <v>6325.5770000000002</v>
      </c>
      <c r="BH21" s="189">
        <v>27662.413</v>
      </c>
      <c r="BI21" s="189">
        <v>17890.385999999999</v>
      </c>
      <c r="BJ21" s="251"/>
      <c r="BK21" s="138">
        <v>45261</v>
      </c>
      <c r="BL21" s="155">
        <v>20.64</v>
      </c>
      <c r="BM21" s="155">
        <v>1.9933322741480637E-2</v>
      </c>
      <c r="BN21" s="155">
        <v>2.9511242497055359</v>
      </c>
      <c r="BO21" s="251"/>
      <c r="BP21" s="251"/>
      <c r="BQ21" s="251"/>
      <c r="BR21" s="175"/>
      <c r="BS21" s="252">
        <v>43191</v>
      </c>
      <c r="BT21" s="440">
        <v>8.8918905258178711</v>
      </c>
      <c r="BU21" s="440">
        <v>2.8067870140075684</v>
      </c>
      <c r="BV21" s="440">
        <v>316.79962158203125</v>
      </c>
      <c r="BW21" s="440">
        <v>100</v>
      </c>
      <c r="BX21" s="178"/>
      <c r="BY21" s="178"/>
      <c r="BZ21" s="178"/>
      <c r="CA21" s="254" t="s">
        <v>364</v>
      </c>
      <c r="CB21" s="178">
        <v>19.594295088306001</v>
      </c>
      <c r="CC21" s="178">
        <v>20.404063690707744</v>
      </c>
      <c r="CD21" s="178">
        <v>17.764128424676155</v>
      </c>
      <c r="CE21" s="178">
        <v>16.248064359498901</v>
      </c>
      <c r="CF21" s="178"/>
      <c r="CG21" s="178"/>
      <c r="CH21" s="178"/>
      <c r="CI21" s="175"/>
      <c r="CJ21" s="176">
        <v>43220</v>
      </c>
      <c r="CK21" s="172">
        <v>1.6666666666666668E-3</v>
      </c>
      <c r="CL21" s="172">
        <v>0.1466666666666667</v>
      </c>
      <c r="CM21" s="172">
        <v>0.50666666666666671</v>
      </c>
      <c r="CN21" s="172">
        <v>4.1666666666666664E-2</v>
      </c>
      <c r="CO21" s="172">
        <v>0.35499999999999998</v>
      </c>
      <c r="CP21" s="172">
        <v>0.43166666666666664</v>
      </c>
      <c r="CQ21" s="172"/>
      <c r="CR21" s="172"/>
      <c r="CS21" s="172"/>
      <c r="CT21" s="172"/>
      <c r="CU21" s="174"/>
      <c r="CV21" s="174"/>
      <c r="CW21" s="253"/>
      <c r="CX21" s="175"/>
      <c r="CY21" s="176">
        <v>43220</v>
      </c>
      <c r="CZ21" s="172">
        <v>5.0000000000000001E-3</v>
      </c>
      <c r="DA21" s="172">
        <v>4.3333333333333335E-2</v>
      </c>
      <c r="DB21" s="172">
        <v>0.19000000000000003</v>
      </c>
      <c r="DC21" s="172">
        <v>3.8333333333333337E-2</v>
      </c>
      <c r="DD21" s="172">
        <v>6.8333333333333343E-2</v>
      </c>
      <c r="DE21" s="172">
        <v>0.28833333333333339</v>
      </c>
      <c r="DF21" s="172"/>
      <c r="DG21" s="172"/>
      <c r="DH21" s="172"/>
      <c r="DI21" s="172"/>
      <c r="DJ21" s="174"/>
      <c r="DK21" s="174"/>
    </row>
    <row r="22" spans="1:115">
      <c r="B22" s="171">
        <v>43251</v>
      </c>
      <c r="C22" s="178">
        <v>5.3015224218871504</v>
      </c>
      <c r="D22" s="178">
        <v>-3.183403350402636</v>
      </c>
      <c r="E22" s="178">
        <v>2.5202962104886151</v>
      </c>
      <c r="F22" s="178">
        <v>3.2323029309961004</v>
      </c>
      <c r="H22" s="189">
        <v>21728.986000000001</v>
      </c>
      <c r="I22" s="189">
        <v>8736.7200000000012</v>
      </c>
      <c r="J22" s="189">
        <v>38324.620000000003</v>
      </c>
      <c r="K22" s="189">
        <v>4304.2749999999996</v>
      </c>
      <c r="L22" s="249"/>
      <c r="M22" s="175"/>
      <c r="N22" s="175"/>
      <c r="O22" s="177">
        <v>43251</v>
      </c>
      <c r="P22" s="173">
        <v>5.3015224218871504</v>
      </c>
      <c r="Q22" s="173">
        <v>2.2400106415427556</v>
      </c>
      <c r="R22" s="173">
        <v>4.2120959942735903</v>
      </c>
      <c r="S22" s="173">
        <v>11.422375366447302</v>
      </c>
      <c r="T22" s="178"/>
      <c r="U22" s="189">
        <v>21728.986000000001</v>
      </c>
      <c r="V22" s="189">
        <v>8393.2260000000006</v>
      </c>
      <c r="W22" s="189">
        <v>5963.2849999999999</v>
      </c>
      <c r="X22" s="189">
        <v>2418.4259999999999</v>
      </c>
      <c r="Y22" s="175"/>
      <c r="Z22" s="175"/>
      <c r="AA22" s="250">
        <v>40329</v>
      </c>
      <c r="AB22" s="178">
        <v>3.5132569999999999</v>
      </c>
      <c r="AC22" s="178"/>
      <c r="AD22" s="178">
        <v>7.0167159718028698</v>
      </c>
      <c r="AE22" s="178"/>
      <c r="AF22" s="178"/>
      <c r="AH22" s="178"/>
      <c r="AI22" s="251"/>
      <c r="AJ22" s="175"/>
      <c r="AK22" s="175"/>
      <c r="AL22" s="250">
        <v>43251</v>
      </c>
      <c r="AM22" s="178">
        <v>6.0564457312695195E-3</v>
      </c>
      <c r="AN22" s="178">
        <v>1.7630438584582706</v>
      </c>
      <c r="AO22" s="173" t="s">
        <v>314</v>
      </c>
      <c r="AP22" s="173">
        <v>0.26556379247525796</v>
      </c>
      <c r="AQ22" s="173">
        <v>11.218862713829223</v>
      </c>
      <c r="AR22" s="173">
        <v>8.7143157278890371</v>
      </c>
      <c r="AS22" s="173">
        <v>2.703560434958451</v>
      </c>
      <c r="AT22" s="173">
        <v>4.2445127286347386</v>
      </c>
      <c r="AV22" s="173">
        <v>5.2130352120814791</v>
      </c>
      <c r="AW22" s="173">
        <v>7.2880023932644606</v>
      </c>
      <c r="AX22" s="251"/>
      <c r="AY22" s="251"/>
      <c r="AZ22" s="175"/>
      <c r="BA22" s="175"/>
      <c r="BB22" s="176">
        <v>43251</v>
      </c>
      <c r="BC22" s="173">
        <v>11.841391610953544</v>
      </c>
      <c r="BD22" s="173">
        <v>5.0917226594048293</v>
      </c>
      <c r="BE22" s="173">
        <v>6.1958692826151296</v>
      </c>
      <c r="BF22" s="251"/>
      <c r="BG22" s="189">
        <v>6404.7740000000003</v>
      </c>
      <c r="BH22" s="189">
        <v>27923.145</v>
      </c>
      <c r="BI22" s="189">
        <v>17973.652999999998</v>
      </c>
      <c r="BJ22" s="251"/>
      <c r="BK22" s="138">
        <v>45627</v>
      </c>
      <c r="BL22" s="155">
        <v>18.920000000000002</v>
      </c>
      <c r="BM22" s="155">
        <v>0.13214197998697824</v>
      </c>
      <c r="BN22" s="155">
        <v>3.086283660587342</v>
      </c>
      <c r="BO22" s="251"/>
      <c r="BP22" s="251"/>
      <c r="BQ22" s="251"/>
      <c r="BR22" s="175"/>
      <c r="BS22" s="252">
        <v>43221</v>
      </c>
      <c r="BT22" s="440">
        <v>8.8663320541381836</v>
      </c>
      <c r="BU22" s="440">
        <v>2.778040885925293</v>
      </c>
      <c r="BV22" s="440">
        <v>319.15771484375</v>
      </c>
      <c r="BW22" s="440">
        <v>100</v>
      </c>
      <c r="BX22" s="178"/>
      <c r="BY22" s="178"/>
      <c r="BZ22" s="178"/>
      <c r="CA22" s="254">
        <v>24</v>
      </c>
      <c r="CB22" s="178">
        <v>20.084800000000001</v>
      </c>
      <c r="CC22" s="178">
        <v>19.79</v>
      </c>
      <c r="CD22" s="178">
        <v>17.57</v>
      </c>
      <c r="CE22" s="178">
        <v>16.59</v>
      </c>
      <c r="CF22" s="178"/>
      <c r="CG22" s="178"/>
      <c r="CH22" s="178"/>
      <c r="CI22" s="175"/>
      <c r="CJ22" s="176">
        <v>43251</v>
      </c>
      <c r="CK22" s="172">
        <v>1.6666666666666668E-3</v>
      </c>
      <c r="CL22" s="172">
        <v>0.15333333333333335</v>
      </c>
      <c r="CM22" s="172">
        <v>0.47666666666666674</v>
      </c>
      <c r="CN22" s="172">
        <v>4.1666666666666664E-2</v>
      </c>
      <c r="CO22" s="172">
        <v>0.35833333333333334</v>
      </c>
      <c r="CP22" s="172">
        <v>0.41666666666666669</v>
      </c>
      <c r="CQ22" s="172"/>
      <c r="CR22" s="172"/>
      <c r="CS22" s="172"/>
      <c r="CT22" s="172"/>
      <c r="CU22" s="174"/>
      <c r="CV22" s="174"/>
      <c r="CW22" s="253"/>
      <c r="CX22" s="175"/>
      <c r="CY22" s="176">
        <v>43251</v>
      </c>
      <c r="CZ22" s="172">
        <v>3.3333333333333335E-3</v>
      </c>
      <c r="DA22" s="172">
        <v>4.1666666666666664E-2</v>
      </c>
      <c r="DB22" s="172">
        <v>0.16666666666666666</v>
      </c>
      <c r="DC22" s="172">
        <v>3.6666666666666667E-2</v>
      </c>
      <c r="DD22" s="172">
        <v>6.8333333333333343E-2</v>
      </c>
      <c r="DE22" s="172">
        <v>0.29833333333333339</v>
      </c>
      <c r="DF22" s="172"/>
      <c r="DG22" s="172"/>
      <c r="DH22" s="172"/>
      <c r="DI22" s="172"/>
      <c r="DJ22" s="174"/>
      <c r="DK22" s="174"/>
    </row>
    <row r="23" spans="1:115" ht="12" customHeight="1">
      <c r="B23" s="171">
        <v>43281</v>
      </c>
      <c r="C23" s="178">
        <v>5.6170321352250641</v>
      </c>
      <c r="D23" s="178">
        <v>-4.0488710081007291</v>
      </c>
      <c r="E23" s="178">
        <v>3.3131460295958481</v>
      </c>
      <c r="F23" s="178">
        <v>10.091447622940187</v>
      </c>
      <c r="H23" s="189">
        <v>21828.867999999999</v>
      </c>
      <c r="I23" s="189">
        <v>8719.8869999999988</v>
      </c>
      <c r="J23" s="189">
        <v>38468.091</v>
      </c>
      <c r="K23" s="189">
        <v>4282.7830000000004</v>
      </c>
      <c r="L23" s="249"/>
      <c r="M23" s="175"/>
      <c r="N23" s="175"/>
      <c r="O23" s="177">
        <v>43281</v>
      </c>
      <c r="P23" s="251">
        <v>5.6170321352250641</v>
      </c>
      <c r="Q23" s="251">
        <v>2.513053791965536</v>
      </c>
      <c r="R23" s="251">
        <v>4.0729446013606729</v>
      </c>
      <c r="S23" s="178">
        <v>11.68211189446</v>
      </c>
      <c r="T23" s="178"/>
      <c r="U23" s="189">
        <v>21828.867999999999</v>
      </c>
      <c r="V23" s="189">
        <v>8474.5030000000006</v>
      </c>
      <c r="W23" s="189">
        <v>5992.3630000000003</v>
      </c>
      <c r="X23" s="189">
        <v>2448.2449999999999</v>
      </c>
      <c r="Y23" s="175"/>
      <c r="Z23" s="175"/>
      <c r="AA23" s="250">
        <v>40359</v>
      </c>
      <c r="AB23" s="178">
        <v>3.3756619999999997</v>
      </c>
      <c r="AC23" s="178"/>
      <c r="AD23" s="178">
        <v>6.7379945775986601</v>
      </c>
      <c r="AE23" s="178"/>
      <c r="AF23" s="178"/>
      <c r="AH23" s="178"/>
      <c r="AI23" s="251"/>
      <c r="AJ23" s="175"/>
      <c r="AK23" s="175"/>
      <c r="AL23" s="250">
        <v>43281</v>
      </c>
      <c r="AM23" s="178">
        <v>5.8751078017890337E-3</v>
      </c>
      <c r="AN23" s="178">
        <v>1.7403913422153152</v>
      </c>
      <c r="AO23" s="173" t="s">
        <v>314</v>
      </c>
      <c r="AP23" s="173">
        <v>0.25683410070088825</v>
      </c>
      <c r="AQ23" s="173">
        <v>10.551015234529961</v>
      </c>
      <c r="AR23" s="173">
        <v>8.4949424401045928</v>
      </c>
      <c r="AS23" s="173">
        <v>2.5568375819061595</v>
      </c>
      <c r="AT23" s="173">
        <v>4.0676601060930127</v>
      </c>
      <c r="AV23" s="173">
        <v>4.9195810896560337</v>
      </c>
      <c r="AW23" s="173">
        <v>6.9074430462106911</v>
      </c>
      <c r="AX23" s="251"/>
      <c r="AY23" s="251"/>
      <c r="AZ23" s="175"/>
      <c r="BA23" s="175"/>
      <c r="BB23" s="176">
        <v>43281</v>
      </c>
      <c r="BC23" s="173">
        <v>11.311670677337005</v>
      </c>
      <c r="BD23" s="173">
        <v>5.7136528454999835</v>
      </c>
      <c r="BE23" s="173">
        <v>6.3722932854001435</v>
      </c>
      <c r="BF23" s="251"/>
      <c r="BG23" s="189">
        <v>6409.759</v>
      </c>
      <c r="BH23" s="189">
        <v>27981.387999999999</v>
      </c>
      <c r="BI23" s="189">
        <v>18116.194</v>
      </c>
      <c r="BJ23" s="251"/>
      <c r="BK23" s="138">
        <v>45839</v>
      </c>
      <c r="BL23" s="155">
        <v>14.44</v>
      </c>
      <c r="BM23" s="155">
        <v>0.28685687943615001</v>
      </c>
      <c r="BN23" s="155">
        <v>2.654234564046261</v>
      </c>
      <c r="BO23" s="251"/>
      <c r="BP23" s="251"/>
      <c r="BQ23" s="251"/>
      <c r="BR23" s="175"/>
      <c r="BS23" s="252">
        <v>43252</v>
      </c>
      <c r="BT23" s="440">
        <v>8.9742488861083984</v>
      </c>
      <c r="BU23" s="440">
        <v>2.8845479488372803</v>
      </c>
      <c r="BV23" s="440">
        <v>311.11456298828125</v>
      </c>
      <c r="BW23" s="440">
        <v>100</v>
      </c>
      <c r="BX23" s="178"/>
      <c r="BY23" s="178"/>
      <c r="BZ23" s="178"/>
      <c r="CA23" s="254" t="s">
        <v>397</v>
      </c>
      <c r="CB23" s="178"/>
      <c r="CC23" s="178">
        <v>20.867289924176699</v>
      </c>
      <c r="CD23" s="178">
        <v>17.960594361096899</v>
      </c>
      <c r="CE23" s="178"/>
      <c r="CF23" s="178"/>
      <c r="CG23" s="178"/>
      <c r="CH23" s="178"/>
      <c r="CI23" s="175"/>
      <c r="CJ23" s="176">
        <v>43281</v>
      </c>
      <c r="CK23" s="172">
        <v>1.6666666666666668E-3</v>
      </c>
      <c r="CL23" s="172">
        <v>0.1566666666666667</v>
      </c>
      <c r="CM23" s="172">
        <v>0.45500000000000002</v>
      </c>
      <c r="CN23" s="172">
        <v>3.8333333333333337E-2</v>
      </c>
      <c r="CO23" s="172">
        <v>0.35833333333333334</v>
      </c>
      <c r="CP23" s="172">
        <v>0.41333333333333333</v>
      </c>
      <c r="CQ23" s="172"/>
      <c r="CR23" s="172"/>
      <c r="CS23" s="172"/>
      <c r="CT23" s="172"/>
      <c r="CU23" s="174"/>
      <c r="CV23" s="174"/>
      <c r="CW23" s="253"/>
      <c r="CX23" s="175"/>
      <c r="CY23" s="176">
        <v>43281</v>
      </c>
      <c r="CZ23" s="172">
        <v>3.3333333333333335E-3</v>
      </c>
      <c r="DA23" s="172">
        <v>3.8333333333333337E-2</v>
      </c>
      <c r="DB23" s="172">
        <v>0.17333333333333331</v>
      </c>
      <c r="DC23" s="172">
        <v>3.6666666666666667E-2</v>
      </c>
      <c r="DD23" s="172">
        <v>6.8333333333333343E-2</v>
      </c>
      <c r="DE23" s="172">
        <v>0.34666666666666668</v>
      </c>
      <c r="DF23" s="172"/>
      <c r="DG23" s="172"/>
      <c r="DH23" s="172"/>
      <c r="DI23" s="172"/>
      <c r="DJ23" s="174"/>
      <c r="DK23" s="174"/>
    </row>
    <row r="24" spans="1:115">
      <c r="A24" s="162">
        <v>43312</v>
      </c>
      <c r="B24" s="171">
        <v>43312</v>
      </c>
      <c r="C24" s="178">
        <v>6.4887673415164659</v>
      </c>
      <c r="D24" s="178">
        <v>-4.4178603031396202</v>
      </c>
      <c r="E24" s="178">
        <v>4.4416924719155482</v>
      </c>
      <c r="F24" s="178">
        <v>17.262995361030285</v>
      </c>
      <c r="H24" s="189">
        <v>21877.03</v>
      </c>
      <c r="I24" s="189">
        <v>8716.9860000000008</v>
      </c>
      <c r="J24" s="189">
        <v>38724.944000000003</v>
      </c>
      <c r="K24" s="189">
        <v>4684.2309999999998</v>
      </c>
      <c r="L24" s="249"/>
      <c r="M24" s="175"/>
      <c r="N24" s="175">
        <v>43312</v>
      </c>
      <c r="O24" s="177">
        <v>43312</v>
      </c>
      <c r="P24" s="173">
        <v>6.4887673415164659</v>
      </c>
      <c r="Q24" s="173">
        <v>2.9031967984337381</v>
      </c>
      <c r="R24" s="173">
        <v>4.2168351069268306</v>
      </c>
      <c r="S24" s="173">
        <v>11.802673167253474</v>
      </c>
      <c r="T24" s="178"/>
      <c r="U24" s="189">
        <v>21877.03</v>
      </c>
      <c r="V24" s="189">
        <v>8525.2160000000003</v>
      </c>
      <c r="W24" s="189">
        <v>6013.7219999999998</v>
      </c>
      <c r="X24" s="189">
        <v>2471.1320000000001</v>
      </c>
      <c r="Y24" s="175"/>
      <c r="Z24" s="175">
        <v>40359</v>
      </c>
      <c r="AA24" s="250">
        <v>40390</v>
      </c>
      <c r="AB24" s="178">
        <v>3.17727</v>
      </c>
      <c r="AC24" s="178"/>
      <c r="AD24" s="178">
        <v>6.3927698453703004</v>
      </c>
      <c r="AE24" s="178"/>
      <c r="AF24" s="178"/>
      <c r="AH24" s="178"/>
      <c r="AI24" s="251"/>
      <c r="AJ24" s="175"/>
      <c r="AK24" s="175">
        <v>43312</v>
      </c>
      <c r="AL24" s="250">
        <v>43312</v>
      </c>
      <c r="AM24" s="178">
        <v>5.9489395290972455E-3</v>
      </c>
      <c r="AN24" s="178">
        <v>1.7480166676383118</v>
      </c>
      <c r="AO24" s="173" t="s">
        <v>314</v>
      </c>
      <c r="AP24" s="173">
        <v>0.25753153239000282</v>
      </c>
      <c r="AQ24" s="173">
        <v>9.9000198059975002</v>
      </c>
      <c r="AR24" s="173">
        <v>8.3156716715056991</v>
      </c>
      <c r="AS24" s="173">
        <v>2.5360378627201263</v>
      </c>
      <c r="AT24" s="173">
        <v>3.9096725903601683</v>
      </c>
      <c r="AV24" s="173">
        <v>4.6416973517736775</v>
      </c>
      <c r="AW24" s="173">
        <v>6.4990761158962833</v>
      </c>
      <c r="AX24" s="251"/>
      <c r="AY24" s="251"/>
      <c r="AZ24" s="175"/>
      <c r="BA24" s="175">
        <v>43312</v>
      </c>
      <c r="BB24" s="176">
        <v>43312</v>
      </c>
      <c r="BC24" s="173">
        <v>11.245417096966982</v>
      </c>
      <c r="BD24" s="173">
        <v>6.4652745464361949</v>
      </c>
      <c r="BE24" s="173">
        <v>6.6852183377587249</v>
      </c>
      <c r="BF24" s="251"/>
      <c r="BG24" s="189">
        <v>6453.5479999999998</v>
      </c>
      <c r="BH24" s="189">
        <v>28321.294000000002</v>
      </c>
      <c r="BI24" s="189">
        <v>18364.689999999999</v>
      </c>
      <c r="BJ24" s="251"/>
      <c r="BK24" s="138" t="s">
        <v>390</v>
      </c>
      <c r="BL24" s="155">
        <v>9.9700000000000006</v>
      </c>
      <c r="BM24" s="530">
        <v>0.29979882723057799</v>
      </c>
      <c r="BN24" s="155">
        <v>2.68</v>
      </c>
      <c r="BO24" s="251"/>
      <c r="BP24" s="251"/>
      <c r="BQ24" s="251"/>
      <c r="BR24" s="175">
        <v>43465</v>
      </c>
      <c r="BS24" s="252">
        <v>43282</v>
      </c>
      <c r="BT24" s="440">
        <v>9.3327436447143555</v>
      </c>
      <c r="BU24" s="440">
        <v>3.1090750694274902</v>
      </c>
      <c r="BV24" s="440">
        <v>300.17752075195313</v>
      </c>
      <c r="BW24" s="440">
        <v>100</v>
      </c>
      <c r="BX24" s="178"/>
      <c r="BY24" s="178"/>
      <c r="BZ24" s="178"/>
      <c r="CA24" s="254"/>
      <c r="CB24" s="178"/>
      <c r="CC24" s="178"/>
      <c r="CD24" s="178"/>
      <c r="CE24" s="178"/>
      <c r="CF24" s="178"/>
      <c r="CG24" s="178"/>
      <c r="CH24" s="178"/>
      <c r="CI24" s="175">
        <v>43312</v>
      </c>
      <c r="CJ24" s="176">
        <v>43312</v>
      </c>
      <c r="CK24" s="172">
        <v>0</v>
      </c>
      <c r="CL24" s="172">
        <v>0.15833333333333335</v>
      </c>
      <c r="CM24" s="172">
        <v>0.44</v>
      </c>
      <c r="CN24" s="172">
        <v>3.6666666666666667E-2</v>
      </c>
      <c r="CO24" s="172">
        <v>0.35166666666666663</v>
      </c>
      <c r="CP24" s="172">
        <v>0.41499999999999998</v>
      </c>
      <c r="CQ24" s="172"/>
      <c r="CR24" s="172"/>
      <c r="CS24" s="172"/>
      <c r="CT24" s="172"/>
      <c r="CU24" s="174"/>
      <c r="CV24" s="174"/>
      <c r="CW24" s="253"/>
      <c r="CX24" s="175">
        <v>43312</v>
      </c>
      <c r="CY24" s="176">
        <v>43312</v>
      </c>
      <c r="CZ24" s="172">
        <v>1.6666666666666668E-3</v>
      </c>
      <c r="DA24" s="172">
        <v>3.8333333333333337E-2</v>
      </c>
      <c r="DB24" s="172">
        <v>0.18500000000000003</v>
      </c>
      <c r="DC24" s="172">
        <v>3.5000000000000003E-2</v>
      </c>
      <c r="DD24" s="172">
        <v>7.166666666666667E-2</v>
      </c>
      <c r="DE24" s="172">
        <v>0.34833333333333333</v>
      </c>
      <c r="DF24" s="172"/>
      <c r="DG24" s="172"/>
      <c r="DH24" s="172"/>
      <c r="DI24" s="172"/>
      <c r="DJ24" s="174"/>
      <c r="DK24" s="174"/>
    </row>
    <row r="25" spans="1:115">
      <c r="B25" s="171">
        <v>43343</v>
      </c>
      <c r="C25" s="178">
        <v>6.7468304326211648</v>
      </c>
      <c r="D25" s="178">
        <v>-5.0379438281140443</v>
      </c>
      <c r="E25" s="178">
        <v>3.2693655117680187</v>
      </c>
      <c r="F25" s="178">
        <v>13.96799561992934</v>
      </c>
      <c r="H25" s="189">
        <v>22000.762999999999</v>
      </c>
      <c r="I25" s="189">
        <v>8686.7500000000018</v>
      </c>
      <c r="J25" s="189">
        <v>38542.078999999998</v>
      </c>
      <c r="K25" s="189">
        <v>4579.4620000000004</v>
      </c>
      <c r="L25" s="249"/>
      <c r="M25" s="175"/>
      <c r="N25" s="175"/>
      <c r="O25" s="177">
        <v>43343</v>
      </c>
      <c r="P25" s="251">
        <v>6.7468304326211648</v>
      </c>
      <c r="Q25" s="251">
        <v>2.8354294175561012</v>
      </c>
      <c r="R25" s="251">
        <v>4.4065632179102643</v>
      </c>
      <c r="S25" s="178">
        <v>11.659949664045023</v>
      </c>
      <c r="T25" s="178"/>
      <c r="U25" s="189">
        <v>22000.762999999999</v>
      </c>
      <c r="V25" s="189">
        <v>8532.5609999999997</v>
      </c>
      <c r="W25" s="189">
        <v>6043.576</v>
      </c>
      <c r="X25" s="189">
        <v>2484.933</v>
      </c>
      <c r="Y25" s="175"/>
      <c r="Z25" s="175"/>
      <c r="AA25" s="250">
        <v>40421</v>
      </c>
      <c r="AB25" s="178">
        <v>3.169038</v>
      </c>
      <c r="AC25" s="178"/>
      <c r="AD25" s="178">
        <v>6.3033090264954303</v>
      </c>
      <c r="AE25" s="178"/>
      <c r="AF25" s="178"/>
      <c r="AH25" s="178"/>
      <c r="AI25" s="251"/>
      <c r="AJ25" s="175"/>
      <c r="AK25" s="175"/>
      <c r="AL25" s="250">
        <v>43343</v>
      </c>
      <c r="AM25" s="178">
        <v>6.3979992856050324E-3</v>
      </c>
      <c r="AN25" s="178">
        <v>1.6708481845983316</v>
      </c>
      <c r="AO25" s="173" t="s">
        <v>314</v>
      </c>
      <c r="AP25" s="173">
        <v>0.25703932614430608</v>
      </c>
      <c r="AQ25" s="173">
        <v>9.740110800819421</v>
      </c>
      <c r="AR25" s="173">
        <v>8.1593085140442838</v>
      </c>
      <c r="AS25" s="173">
        <v>2.5280100518098787</v>
      </c>
      <c r="AT25" s="173">
        <v>3.8541867648346635</v>
      </c>
      <c r="AV25" s="173">
        <v>4.591167767018268</v>
      </c>
      <c r="AW25" s="173">
        <v>6.4316255251034864</v>
      </c>
      <c r="AX25" s="251"/>
      <c r="AY25" s="251"/>
      <c r="AZ25" s="175"/>
      <c r="BA25" s="175"/>
      <c r="BB25" s="176">
        <v>43343</v>
      </c>
      <c r="BC25" s="173">
        <v>9.1896645262801169</v>
      </c>
      <c r="BD25" s="173">
        <v>5.8205500216729655</v>
      </c>
      <c r="BE25" s="173">
        <v>6.6916787051302995</v>
      </c>
      <c r="BF25" s="251"/>
      <c r="BG25" s="189">
        <v>6492.7209999999995</v>
      </c>
      <c r="BH25" s="189">
        <v>28370.371999999999</v>
      </c>
      <c r="BI25" s="189">
        <v>18312.276999999998</v>
      </c>
      <c r="BJ25" s="251"/>
      <c r="BK25" s="138"/>
      <c r="BL25" s="251"/>
      <c r="BM25" s="251"/>
      <c r="BN25" s="251"/>
      <c r="BO25" s="251"/>
      <c r="BP25" s="251"/>
      <c r="BQ25" s="251"/>
      <c r="BR25" s="175"/>
      <c r="BS25" s="252">
        <v>43313</v>
      </c>
      <c r="BT25" s="440">
        <v>9.3555965423583984</v>
      </c>
      <c r="BU25" s="440">
        <v>3.0675649642944336</v>
      </c>
      <c r="BV25" s="440">
        <v>304.98446655273438</v>
      </c>
      <c r="BW25" s="440">
        <v>100</v>
      </c>
      <c r="BX25" s="178"/>
      <c r="BY25" s="178"/>
      <c r="BZ25" s="178"/>
      <c r="CA25" s="254"/>
      <c r="CB25" s="178"/>
      <c r="CC25" s="178"/>
      <c r="CD25" s="178"/>
      <c r="CE25" s="178"/>
      <c r="CF25" s="178"/>
      <c r="CG25" s="178"/>
      <c r="CH25" s="178"/>
      <c r="CI25" s="175"/>
      <c r="CJ25" s="176">
        <v>43343</v>
      </c>
      <c r="CK25" s="172">
        <v>0</v>
      </c>
      <c r="CL25" s="172">
        <v>0.16333333333333333</v>
      </c>
      <c r="CM25" s="172">
        <v>0.42166666666666663</v>
      </c>
      <c r="CN25" s="172">
        <v>3.4999999999999996E-2</v>
      </c>
      <c r="CO25" s="172">
        <v>0.34</v>
      </c>
      <c r="CP25" s="172">
        <v>0.42166666666666663</v>
      </c>
      <c r="CQ25" s="172"/>
      <c r="CR25" s="172"/>
      <c r="CS25" s="172"/>
      <c r="CT25" s="172"/>
      <c r="CU25" s="174"/>
      <c r="CV25" s="174"/>
      <c r="CW25" s="253"/>
      <c r="CX25" s="175"/>
      <c r="CY25" s="176">
        <v>43343</v>
      </c>
      <c r="CZ25" s="172">
        <v>0</v>
      </c>
      <c r="DA25" s="172">
        <v>0.04</v>
      </c>
      <c r="DB25" s="172">
        <v>0.18499999999999997</v>
      </c>
      <c r="DC25" s="172">
        <v>3.3333333333333333E-2</v>
      </c>
      <c r="DD25" s="172">
        <v>7.166666666666667E-2</v>
      </c>
      <c r="DE25" s="172">
        <v>0.37333333333333335</v>
      </c>
      <c r="DF25" s="172"/>
      <c r="DG25" s="172"/>
      <c r="DH25" s="172"/>
      <c r="DI25" s="172"/>
      <c r="DJ25" s="174"/>
      <c r="DK25" s="174"/>
    </row>
    <row r="26" spans="1:115">
      <c r="B26" s="171">
        <v>43373</v>
      </c>
      <c r="C26" s="178">
        <v>5.8529417795336824</v>
      </c>
      <c r="D26" s="178">
        <v>-6.0686539022056234</v>
      </c>
      <c r="E26" s="178">
        <v>2.9975927764708254</v>
      </c>
      <c r="F26" s="178">
        <v>17.507952713508978</v>
      </c>
      <c r="H26" s="189">
        <v>22095.561000000002</v>
      </c>
      <c r="I26" s="189">
        <v>8739.9210000000003</v>
      </c>
      <c r="J26" s="189">
        <v>38459.845999999998</v>
      </c>
      <c r="K26" s="189">
        <v>4412.8019999999997</v>
      </c>
      <c r="L26" s="249"/>
      <c r="M26" s="175"/>
      <c r="N26" s="175"/>
      <c r="O26" s="177">
        <v>43373</v>
      </c>
      <c r="P26" s="173">
        <v>5.8529417795336824</v>
      </c>
      <c r="Q26" s="173">
        <v>2.6576803170014873</v>
      </c>
      <c r="R26" s="173">
        <v>4.5309947923772853</v>
      </c>
      <c r="S26" s="173">
        <v>11.419010167180033</v>
      </c>
      <c r="T26" s="178"/>
      <c r="U26" s="189">
        <v>22095.561000000002</v>
      </c>
      <c r="V26" s="189">
        <v>8524.2389999999996</v>
      </c>
      <c r="W26" s="189">
        <v>6075.4009999999998</v>
      </c>
      <c r="X26" s="189">
        <v>2509.7600000000002</v>
      </c>
      <c r="Y26" s="175"/>
      <c r="Z26" s="175"/>
      <c r="AA26" s="250">
        <v>40451</v>
      </c>
      <c r="AB26" s="178">
        <v>3.4146070000000002</v>
      </c>
      <c r="AC26" s="178"/>
      <c r="AD26" s="178">
        <v>6.8482017171382203</v>
      </c>
      <c r="AE26" s="178"/>
      <c r="AF26" s="178"/>
      <c r="AH26" s="178"/>
      <c r="AI26" s="251"/>
      <c r="AJ26" s="175"/>
      <c r="AK26" s="175"/>
      <c r="AL26" s="250">
        <v>43373</v>
      </c>
      <c r="AM26" s="178">
        <v>6.4351763951976202E-3</v>
      </c>
      <c r="AN26" s="178">
        <v>1.6701357278630091</v>
      </c>
      <c r="AO26" s="173" t="s">
        <v>314</v>
      </c>
      <c r="AP26" s="173">
        <v>0.26132953631556294</v>
      </c>
      <c r="AQ26" s="173">
        <v>9.561742323973812</v>
      </c>
      <c r="AR26" s="173">
        <v>8.028825127095887</v>
      </c>
      <c r="AS26" s="173">
        <v>2.4640744311457303</v>
      </c>
      <c r="AT26" s="173">
        <v>3.7448863286776852</v>
      </c>
      <c r="AV26" s="173">
        <v>4.5234351395140688</v>
      </c>
      <c r="AW26" s="173">
        <v>6.3425215856176997</v>
      </c>
      <c r="AX26" s="251"/>
      <c r="AY26" s="251"/>
      <c r="AZ26" s="175"/>
      <c r="BA26" s="175"/>
      <c r="BB26" s="176">
        <v>43373</v>
      </c>
      <c r="BC26" s="173">
        <v>8.3100214614735926</v>
      </c>
      <c r="BD26" s="173">
        <v>5.6605992107315206</v>
      </c>
      <c r="BE26" s="173">
        <v>5.8152447944009422</v>
      </c>
      <c r="BF26" s="251"/>
      <c r="BG26" s="189">
        <v>6425.9870000000001</v>
      </c>
      <c r="BH26" s="189">
        <v>28369.257000000001</v>
      </c>
      <c r="BI26" s="189">
        <v>18346.008000000002</v>
      </c>
      <c r="BJ26" s="251"/>
      <c r="BK26" s="251"/>
      <c r="BL26" s="251"/>
      <c r="BM26" s="251"/>
      <c r="BN26" s="251"/>
      <c r="BO26" s="251"/>
      <c r="BP26" s="251"/>
      <c r="BQ26" s="251"/>
      <c r="BR26" s="175"/>
      <c r="BS26" s="252">
        <v>43344</v>
      </c>
      <c r="BT26" s="440">
        <v>9.1549434661865234</v>
      </c>
      <c r="BU26" s="440">
        <v>3.0749170780181885</v>
      </c>
      <c r="BV26" s="440">
        <v>297.72976684570313</v>
      </c>
      <c r="BW26" s="440">
        <v>100</v>
      </c>
      <c r="BX26" s="178"/>
      <c r="BY26" s="178"/>
      <c r="BZ26" s="178"/>
      <c r="CA26" s="254"/>
      <c r="CB26" s="178"/>
      <c r="CC26" s="178"/>
      <c r="CD26" s="178"/>
      <c r="CE26" s="178"/>
      <c r="CF26" s="178"/>
      <c r="CG26" s="178"/>
      <c r="CH26" s="178"/>
      <c r="CI26" s="175"/>
      <c r="CJ26" s="176">
        <v>43373</v>
      </c>
      <c r="CK26" s="172">
        <v>0</v>
      </c>
      <c r="CL26" s="172">
        <v>0.16500000000000001</v>
      </c>
      <c r="CM26" s="172">
        <v>0.39833333333333326</v>
      </c>
      <c r="CN26" s="172">
        <v>3.3333333333333333E-2</v>
      </c>
      <c r="CO26" s="172">
        <v>0.33166666666666672</v>
      </c>
      <c r="CP26" s="172">
        <v>0.42333333333333334</v>
      </c>
      <c r="CQ26" s="172"/>
      <c r="CR26" s="172"/>
      <c r="CS26" s="172"/>
      <c r="CT26" s="172"/>
      <c r="CU26" s="174"/>
      <c r="CV26" s="174"/>
      <c r="CW26" s="253"/>
      <c r="CX26" s="175"/>
      <c r="CY26" s="176">
        <v>43373</v>
      </c>
      <c r="CZ26" s="172">
        <v>0</v>
      </c>
      <c r="DA26" s="172">
        <v>3.4999999999999996E-2</v>
      </c>
      <c r="DB26" s="172">
        <v>0.17666666666666667</v>
      </c>
      <c r="DC26" s="172">
        <v>3.1666666666666669E-2</v>
      </c>
      <c r="DD26" s="172">
        <v>7.0000000000000007E-2</v>
      </c>
      <c r="DE26" s="172">
        <v>0.38500000000000001</v>
      </c>
      <c r="DF26" s="172"/>
      <c r="DG26" s="172"/>
      <c r="DH26" s="172"/>
      <c r="DI26" s="172"/>
      <c r="DJ26" s="174"/>
      <c r="DK26" s="174"/>
    </row>
    <row r="27" spans="1:115">
      <c r="B27" s="171">
        <v>43404</v>
      </c>
      <c r="C27" s="178">
        <v>5.7867880029993213</v>
      </c>
      <c r="D27" s="178">
        <v>-1.1644111792525558</v>
      </c>
      <c r="E27" s="178">
        <v>2.2318336489898449</v>
      </c>
      <c r="F27" s="178">
        <v>-2.6928508047279975</v>
      </c>
      <c r="H27" s="189">
        <v>22241.413</v>
      </c>
      <c r="I27" s="189">
        <v>8821.7810000000009</v>
      </c>
      <c r="J27" s="189">
        <v>38349.506000000001</v>
      </c>
      <c r="K27" s="189">
        <v>4020.2040000000002</v>
      </c>
      <c r="L27" s="249"/>
      <c r="M27" s="175"/>
      <c r="N27" s="175"/>
      <c r="O27" s="177">
        <v>43404</v>
      </c>
      <c r="P27" s="251">
        <v>5.7867880029993213</v>
      </c>
      <c r="Q27" s="251">
        <v>2.8772319552103243</v>
      </c>
      <c r="R27" s="251">
        <v>4.6375710754314348</v>
      </c>
      <c r="S27" s="178">
        <v>11.684096345452243</v>
      </c>
      <c r="T27" s="178"/>
      <c r="U27" s="189">
        <v>22241.413</v>
      </c>
      <c r="V27" s="189">
        <v>8578.6329999999998</v>
      </c>
      <c r="W27" s="189">
        <v>6097.1350000000002</v>
      </c>
      <c r="X27" s="189">
        <v>2544.1759999999999</v>
      </c>
      <c r="Y27" s="175"/>
      <c r="Z27" s="175"/>
      <c r="AA27" s="250">
        <v>40482</v>
      </c>
      <c r="AB27" s="178">
        <v>3.608549</v>
      </c>
      <c r="AC27" s="178"/>
      <c r="AD27" s="178">
        <v>7.2722343667370302</v>
      </c>
      <c r="AE27" s="178"/>
      <c r="AF27" s="178"/>
      <c r="AH27" s="178"/>
      <c r="AI27" s="251"/>
      <c r="AJ27" s="175"/>
      <c r="AK27" s="175"/>
      <c r="AL27" s="250">
        <v>43404</v>
      </c>
      <c r="AM27" s="178">
        <v>6.3802080195228808E-3</v>
      </c>
      <c r="AN27" s="178">
        <v>1.3438667903489485</v>
      </c>
      <c r="AO27" s="173" t="s">
        <v>314</v>
      </c>
      <c r="AP27" s="173">
        <v>0.25357088698049773</v>
      </c>
      <c r="AQ27" s="173">
        <v>9.0721458281368559</v>
      </c>
      <c r="AR27" s="173">
        <v>7.962111147045106</v>
      </c>
      <c r="AS27" s="173">
        <v>2.3004405523491114</v>
      </c>
      <c r="AT27" s="173">
        <v>3.7123438201873804</v>
      </c>
      <c r="AV27" s="173">
        <v>4.3359042187963537</v>
      </c>
      <c r="AW27" s="173">
        <v>6.1293060905244126</v>
      </c>
      <c r="AX27" s="251"/>
      <c r="AY27" s="251"/>
      <c r="AZ27" s="175"/>
      <c r="BA27" s="175"/>
      <c r="BB27" s="176">
        <v>43404</v>
      </c>
      <c r="BC27" s="173">
        <v>6.2082383779060946</v>
      </c>
      <c r="BD27" s="173">
        <v>5.4145458803348534</v>
      </c>
      <c r="BE27" s="173">
        <v>6.4221597961565458</v>
      </c>
      <c r="BF27" s="251"/>
      <c r="BG27" s="189">
        <v>6485.0060000000003</v>
      </c>
      <c r="BH27" s="189">
        <v>28403.532999999999</v>
      </c>
      <c r="BI27" s="189">
        <v>18388.419999999998</v>
      </c>
      <c r="BJ27" s="251"/>
      <c r="BK27" s="251" t="s">
        <v>314</v>
      </c>
      <c r="BL27" s="251"/>
      <c r="BM27" s="251"/>
      <c r="BN27" s="251"/>
      <c r="BO27" s="251"/>
      <c r="BP27" s="251"/>
      <c r="BQ27" s="251"/>
      <c r="BR27" s="175"/>
      <c r="BS27" s="252">
        <v>43374</v>
      </c>
      <c r="BT27" s="440">
        <v>8.819605827331543</v>
      </c>
      <c r="BU27" s="440">
        <v>2.8853011131286621</v>
      </c>
      <c r="BV27" s="440">
        <v>305.67367553710938</v>
      </c>
      <c r="BW27" s="440">
        <v>100</v>
      </c>
      <c r="BX27" s="178"/>
      <c r="BY27" s="178"/>
      <c r="BZ27" s="178"/>
      <c r="CA27" s="254" t="s">
        <v>314</v>
      </c>
      <c r="CB27" s="178"/>
      <c r="CC27" s="178"/>
      <c r="CD27" s="178"/>
      <c r="CE27" s="178"/>
      <c r="CF27" s="178"/>
      <c r="CG27" s="178"/>
      <c r="CH27" s="178"/>
      <c r="CI27" s="175"/>
      <c r="CJ27" s="176">
        <v>43404</v>
      </c>
      <c r="CK27" s="172">
        <v>0</v>
      </c>
      <c r="CL27" s="172">
        <v>0.16500000000000001</v>
      </c>
      <c r="CM27" s="172">
        <v>0.39500000000000002</v>
      </c>
      <c r="CN27" s="172">
        <v>3.1666666666666669E-2</v>
      </c>
      <c r="CO27" s="172">
        <v>0.32</v>
      </c>
      <c r="CP27" s="172">
        <v>0.4366666666666667</v>
      </c>
      <c r="CQ27" s="172"/>
      <c r="CR27" s="172"/>
      <c r="CS27" s="172"/>
      <c r="CT27" s="172"/>
      <c r="CU27" s="174"/>
      <c r="CV27" s="174"/>
      <c r="CW27" s="253"/>
      <c r="CX27" s="175"/>
      <c r="CY27" s="176">
        <v>43404</v>
      </c>
      <c r="CZ27" s="172">
        <v>0</v>
      </c>
      <c r="DA27" s="172">
        <v>3.6666666666666674E-2</v>
      </c>
      <c r="DB27" s="172">
        <v>0.16500000000000001</v>
      </c>
      <c r="DC27" s="172">
        <v>3.1666666666666669E-2</v>
      </c>
      <c r="DD27" s="172">
        <v>6.8333333333333343E-2</v>
      </c>
      <c r="DE27" s="172">
        <v>0.40666666666666668</v>
      </c>
      <c r="DF27" s="172"/>
      <c r="DG27" s="172"/>
      <c r="DH27" s="172"/>
      <c r="DI27" s="172"/>
      <c r="DJ27" s="174"/>
      <c r="DK27" s="174"/>
    </row>
    <row r="28" spans="1:115">
      <c r="B28" s="171">
        <v>43434</v>
      </c>
      <c r="C28" s="178">
        <v>6.1145448184033224</v>
      </c>
      <c r="D28" s="178">
        <v>-3.7693689830803789</v>
      </c>
      <c r="E28" s="178">
        <v>1.9335629729766213</v>
      </c>
      <c r="F28" s="178">
        <v>-0.21852744736559071</v>
      </c>
      <c r="H28" s="189">
        <v>22285.748</v>
      </c>
      <c r="I28" s="189">
        <v>8779.6429999999982</v>
      </c>
      <c r="J28" s="189">
        <v>38508.491999999998</v>
      </c>
      <c r="K28" s="189">
        <v>4327.2780000000002</v>
      </c>
      <c r="L28" s="249"/>
      <c r="M28" s="175"/>
      <c r="N28" s="175"/>
      <c r="O28" s="177">
        <v>43434</v>
      </c>
      <c r="P28" s="173">
        <v>6.1145448184033224</v>
      </c>
      <c r="Q28" s="173">
        <v>3.1418521675798949</v>
      </c>
      <c r="R28" s="173">
        <v>4.7014376751211007</v>
      </c>
      <c r="S28" s="173">
        <v>11.736722620900487</v>
      </c>
      <c r="T28" s="178"/>
      <c r="U28" s="189">
        <v>22285.748</v>
      </c>
      <c r="V28" s="189">
        <v>8573.52</v>
      </c>
      <c r="W28" s="189">
        <v>6115.567</v>
      </c>
      <c r="X28" s="189">
        <v>2567.2539999999999</v>
      </c>
      <c r="Y28" s="175"/>
      <c r="Z28" s="175"/>
      <c r="AA28" s="250">
        <v>40512</v>
      </c>
      <c r="AB28" s="178">
        <v>3.5282570000000004</v>
      </c>
      <c r="AC28" s="178"/>
      <c r="AD28" s="178">
        <v>6.9738105771245102</v>
      </c>
      <c r="AE28" s="178"/>
      <c r="AF28" s="178"/>
      <c r="AH28" s="178"/>
      <c r="AI28" s="251"/>
      <c r="AJ28" s="175"/>
      <c r="AK28" s="175"/>
      <c r="AL28" s="250">
        <v>43434</v>
      </c>
      <c r="AM28" s="178">
        <v>6.3681378910072379E-3</v>
      </c>
      <c r="AN28" s="178">
        <v>1.3461310680842218</v>
      </c>
      <c r="AO28" s="173" t="s">
        <v>314</v>
      </c>
      <c r="AP28" s="173">
        <v>0.25073418841137646</v>
      </c>
      <c r="AQ28" s="173">
        <v>8.8737104259310318</v>
      </c>
      <c r="AR28" s="173">
        <v>7.8586493025409512</v>
      </c>
      <c r="AS28" s="173">
        <v>2.2958380899043096</v>
      </c>
      <c r="AT28" s="173">
        <v>3.6233029703158981</v>
      </c>
      <c r="AV28" s="173">
        <v>4.2251884554412733</v>
      </c>
      <c r="AW28" s="173">
        <v>5.9702421412533209</v>
      </c>
      <c r="AX28" s="251"/>
      <c r="AY28" s="251"/>
      <c r="AZ28" s="175"/>
      <c r="BA28" s="175"/>
      <c r="BB28" s="176">
        <v>43434</v>
      </c>
      <c r="BC28" s="173">
        <v>4.7569109921174579</v>
      </c>
      <c r="BD28" s="173">
        <v>4.9501122190440006</v>
      </c>
      <c r="BE28" s="173">
        <v>6.4045634533422824</v>
      </c>
      <c r="BF28" s="251"/>
      <c r="BG28" s="189">
        <v>6609.9170000000004</v>
      </c>
      <c r="BH28" s="189">
        <v>28622.109</v>
      </c>
      <c r="BI28" s="189">
        <v>18466.993999999999</v>
      </c>
      <c r="BJ28" s="251"/>
      <c r="BK28" s="251" t="s">
        <v>314</v>
      </c>
      <c r="BL28" s="251"/>
      <c r="BM28" s="251"/>
      <c r="BN28" s="251"/>
      <c r="BO28" s="251"/>
      <c r="BP28" s="251"/>
      <c r="BQ28" s="251"/>
      <c r="BR28" s="175"/>
      <c r="BS28" s="252">
        <v>43405</v>
      </c>
      <c r="BT28" s="440">
        <v>9.0778656005859375</v>
      </c>
      <c r="BU28" s="440">
        <v>2.8138630390167236</v>
      </c>
      <c r="BV28" s="440">
        <v>322.61221313476563</v>
      </c>
      <c r="BW28" s="440">
        <v>100</v>
      </c>
      <c r="BX28" s="178"/>
      <c r="BY28" s="178"/>
      <c r="BZ28" s="178"/>
      <c r="CA28" s="254"/>
      <c r="CB28" s="178"/>
      <c r="CC28" s="178"/>
      <c r="CD28" s="178"/>
      <c r="CE28" s="178"/>
      <c r="CF28" s="178"/>
      <c r="CG28" s="178"/>
      <c r="CH28" s="178"/>
      <c r="CI28" s="175"/>
      <c r="CJ28" s="176">
        <v>43434</v>
      </c>
      <c r="CK28" s="172">
        <v>0</v>
      </c>
      <c r="CL28" s="172">
        <v>0.16666666666666666</v>
      </c>
      <c r="CM28" s="172">
        <v>0.42166666666666663</v>
      </c>
      <c r="CN28" s="172">
        <v>3.1666666666666669E-2</v>
      </c>
      <c r="CO28" s="172">
        <v>0.30833333333333335</v>
      </c>
      <c r="CP28" s="172">
        <v>0.44833333333333342</v>
      </c>
      <c r="CQ28" s="172"/>
      <c r="CR28" s="172"/>
      <c r="CS28" s="172"/>
      <c r="CT28" s="172"/>
      <c r="CU28" s="174"/>
      <c r="CV28" s="174"/>
      <c r="CW28" s="253"/>
      <c r="CX28" s="175"/>
      <c r="CY28" s="176">
        <v>43434</v>
      </c>
      <c r="CZ28" s="172">
        <v>0</v>
      </c>
      <c r="DA28" s="172">
        <v>3.833333333333333E-2</v>
      </c>
      <c r="DB28" s="172">
        <v>0.18333333333333335</v>
      </c>
      <c r="DC28" s="172">
        <v>3.1666666666666669E-2</v>
      </c>
      <c r="DD28" s="172">
        <v>6.1666666666666668E-2</v>
      </c>
      <c r="DE28" s="172">
        <v>0.44500000000000001</v>
      </c>
      <c r="DF28" s="172"/>
      <c r="DG28" s="172"/>
      <c r="DH28" s="172"/>
      <c r="DI28" s="172"/>
      <c r="DJ28" s="174"/>
      <c r="DK28" s="174"/>
    </row>
    <row r="29" spans="1:115">
      <c r="B29" s="171">
        <v>43465</v>
      </c>
      <c r="C29" s="178">
        <v>3.3132266745613759</v>
      </c>
      <c r="D29" s="178">
        <v>1.0706989722712112</v>
      </c>
      <c r="E29" s="178">
        <v>2.1862296944476833</v>
      </c>
      <c r="F29" s="178">
        <v>12.584786136026139</v>
      </c>
      <c r="H29" s="189">
        <v>22236.330999999998</v>
      </c>
      <c r="I29" s="189">
        <v>8869.8190000000013</v>
      </c>
      <c r="J29" s="189">
        <v>38775.927000000003</v>
      </c>
      <c r="K29" s="189">
        <v>4713.433</v>
      </c>
      <c r="L29" s="249"/>
      <c r="M29" s="175"/>
      <c r="N29" s="175"/>
      <c r="O29" s="177">
        <v>43465</v>
      </c>
      <c r="P29" s="251">
        <v>3.3132266745613759</v>
      </c>
      <c r="Q29" s="251">
        <v>2.2027753695455177</v>
      </c>
      <c r="R29" s="251">
        <v>4.6945416034966936</v>
      </c>
      <c r="S29" s="178">
        <v>11.761513903540743</v>
      </c>
      <c r="T29" s="178"/>
      <c r="U29" s="189">
        <v>22236.330999999998</v>
      </c>
      <c r="V29" s="189">
        <v>8470.1010000000006</v>
      </c>
      <c r="W29" s="189">
        <v>6139.0889999999999</v>
      </c>
      <c r="X29" s="189">
        <v>2578.6219999999998</v>
      </c>
      <c r="Y29" s="175"/>
      <c r="Z29" s="175"/>
      <c r="AA29" s="250">
        <v>40543</v>
      </c>
      <c r="AB29" s="178">
        <v>3.688383</v>
      </c>
      <c r="AC29" s="178"/>
      <c r="AD29" s="178">
        <v>7.42930555514251</v>
      </c>
      <c r="AE29" s="178"/>
      <c r="AF29" s="178"/>
      <c r="AH29" s="178"/>
      <c r="AI29" s="251"/>
      <c r="AJ29" s="175"/>
      <c r="AK29" s="175"/>
      <c r="AL29" s="250">
        <v>43465</v>
      </c>
      <c r="AM29" s="178">
        <v>6.3803064402110895E-3</v>
      </c>
      <c r="AN29" s="178">
        <v>1.2437915726265301</v>
      </c>
      <c r="AO29" s="173" t="s">
        <v>314</v>
      </c>
      <c r="AP29" s="173">
        <v>0.24878115880648749</v>
      </c>
      <c r="AQ29" s="173">
        <v>8.4118552107678095</v>
      </c>
      <c r="AR29" s="173">
        <v>7.2378419471409563</v>
      </c>
      <c r="AS29" s="173">
        <v>2.2371231802702023</v>
      </c>
      <c r="AT29" s="173">
        <v>3.4463151282967606</v>
      </c>
      <c r="AV29" s="173">
        <v>3.9880670821453177</v>
      </c>
      <c r="AW29" s="173">
        <v>5.6223686140354587</v>
      </c>
      <c r="AX29" s="251"/>
      <c r="AY29" s="251"/>
      <c r="AZ29" s="175"/>
      <c r="BA29" s="175"/>
      <c r="BB29" s="176">
        <v>43465</v>
      </c>
      <c r="BC29" s="173">
        <v>6.5797718795949978</v>
      </c>
      <c r="BD29" s="173">
        <v>5.2688903803671749</v>
      </c>
      <c r="BE29" s="173">
        <v>6.8313211127248863</v>
      </c>
      <c r="BF29" s="251"/>
      <c r="BG29" s="189">
        <v>6788.0709999999999</v>
      </c>
      <c r="BH29" s="189">
        <v>28978.677</v>
      </c>
      <c r="BI29" s="189">
        <v>18733.073</v>
      </c>
      <c r="BJ29" s="251"/>
      <c r="BK29" s="251" t="s">
        <v>314</v>
      </c>
      <c r="BL29" s="251"/>
      <c r="BM29" s="251"/>
      <c r="BN29" s="251"/>
      <c r="BO29" s="251"/>
      <c r="BP29" s="251"/>
      <c r="BQ29" s="251"/>
      <c r="BR29" s="175"/>
      <c r="BS29" s="252">
        <v>43435</v>
      </c>
      <c r="BT29" s="440">
        <v>9.6536769866943359</v>
      </c>
      <c r="BU29" s="440">
        <v>2.9438600540161133</v>
      </c>
      <c r="BV29" s="440">
        <v>327.92581176757813</v>
      </c>
      <c r="BW29" s="440">
        <v>100</v>
      </c>
      <c r="BX29" s="178"/>
      <c r="BY29" s="178"/>
      <c r="BZ29" s="178"/>
      <c r="CA29" s="254"/>
      <c r="CB29" s="178"/>
      <c r="CC29" s="178"/>
      <c r="CD29" s="178"/>
      <c r="CE29" s="178"/>
      <c r="CF29" s="178"/>
      <c r="CG29" s="178"/>
      <c r="CH29" s="178"/>
      <c r="CI29" s="175"/>
      <c r="CJ29" s="176">
        <v>43465</v>
      </c>
      <c r="CK29" s="172">
        <v>0</v>
      </c>
      <c r="CL29" s="172">
        <v>0.16833333333333333</v>
      </c>
      <c r="CM29" s="172">
        <v>0.45166666666666666</v>
      </c>
      <c r="CN29" s="172">
        <v>3.1666666666666669E-2</v>
      </c>
      <c r="CO29" s="172">
        <v>0.30333333333333334</v>
      </c>
      <c r="CP29" s="172">
        <v>0.45500000000000002</v>
      </c>
      <c r="CQ29" s="172"/>
      <c r="CR29" s="172"/>
      <c r="CS29" s="172"/>
      <c r="CT29" s="172"/>
      <c r="CU29" s="174"/>
      <c r="CV29" s="174"/>
      <c r="CW29" s="253"/>
      <c r="CX29" s="175"/>
      <c r="CY29" s="176">
        <v>43465</v>
      </c>
      <c r="CZ29" s="172">
        <v>0</v>
      </c>
      <c r="DA29" s="172">
        <v>3.5000000000000003E-2</v>
      </c>
      <c r="DB29" s="172">
        <v>0.18666666666666665</v>
      </c>
      <c r="DC29" s="172">
        <v>0.03</v>
      </c>
      <c r="DD29" s="172">
        <v>6.1666666666666668E-2</v>
      </c>
      <c r="DE29" s="172">
        <v>0.42499999999999999</v>
      </c>
      <c r="DF29" s="172"/>
      <c r="DG29" s="172"/>
      <c r="DH29" s="172"/>
      <c r="DI29" s="172"/>
      <c r="DJ29" s="174"/>
      <c r="DK29" s="174"/>
    </row>
    <row r="30" spans="1:115">
      <c r="B30" s="171">
        <v>43496</v>
      </c>
      <c r="C30" s="178">
        <v>3.3431790723760901</v>
      </c>
      <c r="D30" s="178">
        <v>1.310048832056987</v>
      </c>
      <c r="E30" s="178">
        <v>2.5235787194471726</v>
      </c>
      <c r="F30" s="178">
        <v>13.046522078588874</v>
      </c>
      <c r="H30" s="189">
        <v>22454.593000000001</v>
      </c>
      <c r="I30" s="189">
        <v>8824.1629999999986</v>
      </c>
      <c r="J30" s="189">
        <v>38993.252</v>
      </c>
      <c r="K30" s="189">
        <v>4694.1369999999997</v>
      </c>
      <c r="L30" s="249"/>
      <c r="M30" s="175"/>
      <c r="N30" s="175"/>
      <c r="O30" s="177">
        <v>43496</v>
      </c>
      <c r="P30" s="173">
        <v>3.3431790723760901</v>
      </c>
      <c r="Q30" s="173">
        <v>1.9322215010844968</v>
      </c>
      <c r="R30" s="173">
        <v>4.9637060887220752</v>
      </c>
      <c r="S30" s="173">
        <v>12.449623360729213</v>
      </c>
      <c r="T30" s="178"/>
      <c r="U30" s="189">
        <v>22454.593000000001</v>
      </c>
      <c r="V30" s="189">
        <v>8634.8639999999996</v>
      </c>
      <c r="W30" s="189">
        <v>6170.4719999999998</v>
      </c>
      <c r="X30" s="189">
        <v>2596.5810000000001</v>
      </c>
      <c r="Y30" s="175"/>
      <c r="Z30" s="175"/>
      <c r="AA30" s="250">
        <v>40574</v>
      </c>
      <c r="AB30" s="178">
        <v>3.9405579999999998</v>
      </c>
      <c r="AC30" s="178"/>
      <c r="AD30" s="178">
        <v>7.8442180016678602</v>
      </c>
      <c r="AE30" s="178"/>
      <c r="AF30" s="178"/>
      <c r="AH30" s="178"/>
      <c r="AI30" s="251"/>
      <c r="AJ30" s="175"/>
      <c r="AK30" s="175"/>
      <c r="AL30" s="250">
        <v>43496</v>
      </c>
      <c r="AM30" s="178">
        <v>6.8376967998067216E-3</v>
      </c>
      <c r="AN30" s="178">
        <v>1.1570831850412315</v>
      </c>
      <c r="AO30" s="173" t="s">
        <v>314</v>
      </c>
      <c r="AP30" s="173">
        <v>0.246420740690626</v>
      </c>
      <c r="AQ30" s="173">
        <v>8.2958164633960045</v>
      </c>
      <c r="AR30" s="173">
        <v>7.3100980496491719</v>
      </c>
      <c r="AS30" s="173">
        <v>2.214732293561025</v>
      </c>
      <c r="AT30" s="173">
        <v>3.3876441023459494</v>
      </c>
      <c r="AV30" s="173">
        <v>3.9346357461212622</v>
      </c>
      <c r="AW30" s="173">
        <v>5.5526224292049449</v>
      </c>
      <c r="AX30" s="251"/>
      <c r="AY30" s="251"/>
      <c r="AZ30" s="175"/>
      <c r="BA30" s="175"/>
      <c r="BB30" s="176">
        <v>43496</v>
      </c>
      <c r="BC30" s="173">
        <v>2.8174257995716712</v>
      </c>
      <c r="BD30" s="173">
        <v>4.9522632372557052</v>
      </c>
      <c r="BE30" s="173">
        <v>7.3298798031321333</v>
      </c>
      <c r="BF30" s="251"/>
      <c r="BG30" s="189">
        <v>6486.8829999999998</v>
      </c>
      <c r="BH30" s="189">
        <v>28955.07</v>
      </c>
      <c r="BI30" s="189">
        <v>18959.219000000001</v>
      </c>
      <c r="BJ30" s="251"/>
      <c r="BK30" s="251" t="s">
        <v>314</v>
      </c>
      <c r="BL30" s="251"/>
      <c r="BM30" s="251"/>
      <c r="BN30" s="251"/>
      <c r="BO30" s="251"/>
      <c r="BP30" s="251"/>
      <c r="BQ30" s="251"/>
      <c r="BR30" s="175"/>
      <c r="BS30" s="252">
        <v>43466</v>
      </c>
      <c r="BT30" s="440">
        <v>9.4917440414428711</v>
      </c>
      <c r="BU30" s="440">
        <v>3.0219039916992188</v>
      </c>
      <c r="BV30" s="440">
        <v>314.09814453125</v>
      </c>
      <c r="BW30" s="440">
        <v>100</v>
      </c>
      <c r="BX30" s="178"/>
      <c r="BY30" s="178"/>
      <c r="BZ30" s="178"/>
      <c r="CA30" s="254"/>
      <c r="CB30" s="178"/>
      <c r="CC30" s="178"/>
      <c r="CD30" s="178"/>
      <c r="CE30" s="178"/>
      <c r="CF30" s="178"/>
      <c r="CG30" s="178"/>
      <c r="CH30" s="178"/>
      <c r="CI30" s="175"/>
      <c r="CJ30" s="176">
        <v>43496</v>
      </c>
      <c r="CK30" s="172">
        <v>0.01</v>
      </c>
      <c r="CL30" s="172">
        <v>0.16666666666666666</v>
      </c>
      <c r="CM30" s="172">
        <v>0.47833333333333333</v>
      </c>
      <c r="CN30" s="172">
        <v>3.1666666666666669E-2</v>
      </c>
      <c r="CO30" s="172">
        <v>0.3066666666666667</v>
      </c>
      <c r="CP30" s="172">
        <v>0.46166666666666667</v>
      </c>
      <c r="CQ30" s="172"/>
      <c r="CR30" s="172"/>
      <c r="CS30" s="172"/>
      <c r="CT30" s="172"/>
      <c r="CU30" s="174"/>
      <c r="CV30" s="174"/>
      <c r="CW30" s="253"/>
      <c r="CX30" s="175"/>
      <c r="CY30" s="176">
        <v>43496</v>
      </c>
      <c r="CZ30" s="172">
        <v>0</v>
      </c>
      <c r="DA30" s="172">
        <v>3.4999999999999996E-2</v>
      </c>
      <c r="DB30" s="172">
        <v>0.18166666666666664</v>
      </c>
      <c r="DC30" s="172">
        <v>0.03</v>
      </c>
      <c r="DD30" s="172">
        <v>5.6666666666666671E-2</v>
      </c>
      <c r="DE30" s="172">
        <v>0.44</v>
      </c>
      <c r="DF30" s="172"/>
      <c r="DG30" s="172"/>
      <c r="DH30" s="172"/>
      <c r="DI30" s="172"/>
      <c r="DJ30" s="174"/>
      <c r="DK30" s="174"/>
    </row>
    <row r="31" spans="1:115">
      <c r="B31" s="171">
        <v>43524</v>
      </c>
      <c r="C31" s="178">
        <v>3.7070542694465081</v>
      </c>
      <c r="D31" s="178">
        <v>0.30769960332730495</v>
      </c>
      <c r="E31" s="178">
        <v>3.4314950002242828</v>
      </c>
      <c r="F31" s="178">
        <v>25.601174738512178</v>
      </c>
      <c r="H31" s="189">
        <v>22515.935000000001</v>
      </c>
      <c r="I31" s="189">
        <v>8714.7520000000004</v>
      </c>
      <c r="J31" s="189">
        <v>39405.754000000001</v>
      </c>
      <c r="K31" s="189">
        <v>5231.3040000000001</v>
      </c>
      <c r="L31" s="249"/>
      <c r="M31" s="175"/>
      <c r="N31" s="175"/>
      <c r="O31" s="177">
        <v>43524</v>
      </c>
      <c r="P31" s="251">
        <v>3.7070542694465081</v>
      </c>
      <c r="Q31" s="251">
        <v>2.4661995247473811</v>
      </c>
      <c r="R31" s="251">
        <v>4.8943219715750663</v>
      </c>
      <c r="S31" s="178">
        <v>12.774454966321791</v>
      </c>
      <c r="T31" s="178"/>
      <c r="U31" s="189">
        <v>22515.935000000001</v>
      </c>
      <c r="V31" s="189">
        <v>8691.8459999999995</v>
      </c>
      <c r="W31" s="189">
        <v>6181.7139999999999</v>
      </c>
      <c r="X31" s="189">
        <v>2618.4299999999998</v>
      </c>
      <c r="Y31" s="175"/>
      <c r="Z31" s="175"/>
      <c r="AA31" s="250">
        <v>40602</v>
      </c>
      <c r="AB31" s="178">
        <v>4.2344979999999994</v>
      </c>
      <c r="AC31" s="178"/>
      <c r="AD31" s="178">
        <v>8.5150372255018905</v>
      </c>
      <c r="AE31" s="178"/>
      <c r="AF31" s="178"/>
      <c r="AH31" s="178"/>
      <c r="AI31" s="251"/>
      <c r="AJ31" s="175"/>
      <c r="AK31" s="175"/>
      <c r="AL31" s="250">
        <v>43524</v>
      </c>
      <c r="AM31" s="178">
        <v>7.0354688176218873E-3</v>
      </c>
      <c r="AN31" s="178">
        <v>1.1214929169358558</v>
      </c>
      <c r="AO31" s="173" t="s">
        <v>314</v>
      </c>
      <c r="AP31" s="173">
        <v>0.25447143229537356</v>
      </c>
      <c r="AQ31" s="173">
        <v>7.7013460490882517</v>
      </c>
      <c r="AR31" s="173">
        <v>7.1833711609529063</v>
      </c>
      <c r="AS31" s="173">
        <v>2.1861092640623121</v>
      </c>
      <c r="AT31" s="173">
        <v>3.2175742061438064</v>
      </c>
      <c r="AV31" s="173">
        <v>3.6937848380375256</v>
      </c>
      <c r="AW31" s="173">
        <v>5.1412651355724144</v>
      </c>
      <c r="AX31" s="251"/>
      <c r="AY31" s="251"/>
      <c r="AZ31" s="175"/>
      <c r="BA31" s="175"/>
      <c r="BB31" s="176">
        <v>43524</v>
      </c>
      <c r="BC31" s="173">
        <v>3.716289971985054</v>
      </c>
      <c r="BD31" s="173">
        <v>6.4411118772115916</v>
      </c>
      <c r="BE31" s="173">
        <v>7.0466442698718046</v>
      </c>
      <c r="BF31" s="251"/>
      <c r="BG31" s="189">
        <v>6456.2259999999997</v>
      </c>
      <c r="BH31" s="189">
        <v>29422.615000000002</v>
      </c>
      <c r="BI31" s="189">
        <v>19097.814999999999</v>
      </c>
      <c r="BJ31" s="251"/>
      <c r="BK31" s="251" t="s">
        <v>314</v>
      </c>
      <c r="BL31" s="251"/>
      <c r="BM31" s="251"/>
      <c r="BN31" s="251"/>
      <c r="BO31" s="251"/>
      <c r="BP31" s="251"/>
      <c r="BQ31" s="251"/>
      <c r="BR31" s="175"/>
      <c r="BS31" s="252">
        <v>43497</v>
      </c>
      <c r="BT31" s="440">
        <v>9.6610803604125977</v>
      </c>
      <c r="BU31" s="440">
        <v>3.1217639446258545</v>
      </c>
      <c r="BV31" s="440">
        <v>309.47503662109375</v>
      </c>
      <c r="BW31" s="440">
        <v>100</v>
      </c>
      <c r="BX31" s="178"/>
      <c r="BY31" s="178"/>
      <c r="BZ31" s="178"/>
      <c r="CA31" s="254"/>
      <c r="CB31" s="178"/>
      <c r="CC31" s="178"/>
      <c r="CD31" s="178"/>
      <c r="CE31" s="178"/>
      <c r="CF31" s="178"/>
      <c r="CG31" s="178"/>
      <c r="CH31" s="178"/>
      <c r="CI31" s="175"/>
      <c r="CJ31" s="176">
        <v>43524</v>
      </c>
      <c r="CK31" s="172">
        <v>0.01</v>
      </c>
      <c r="CL31" s="172">
        <v>0.16666666666666666</v>
      </c>
      <c r="CM31" s="172">
        <v>0.505</v>
      </c>
      <c r="CN31" s="172">
        <v>3.1666666666666669E-2</v>
      </c>
      <c r="CO31" s="172">
        <v>0.3116666666666667</v>
      </c>
      <c r="CP31" s="172">
        <v>0.46666666666666662</v>
      </c>
      <c r="CQ31" s="172"/>
      <c r="CR31" s="172"/>
      <c r="CS31" s="172"/>
      <c r="CT31" s="172"/>
      <c r="CU31" s="174"/>
      <c r="CV31" s="174"/>
      <c r="CW31" s="253"/>
      <c r="CX31" s="175"/>
      <c r="CY31" s="176">
        <v>43524</v>
      </c>
      <c r="CZ31" s="172">
        <v>0</v>
      </c>
      <c r="DA31" s="172">
        <v>3.3333333333333333E-2</v>
      </c>
      <c r="DB31" s="172">
        <v>0.18500000000000003</v>
      </c>
      <c r="DC31" s="172">
        <v>0.03</v>
      </c>
      <c r="DD31" s="172">
        <v>4.6666666666666669E-2</v>
      </c>
      <c r="DE31" s="172">
        <v>0.43333333333333335</v>
      </c>
      <c r="DF31" s="172"/>
      <c r="DG31" s="172"/>
      <c r="DH31" s="172"/>
      <c r="DI31" s="172"/>
      <c r="DJ31" s="174"/>
      <c r="DK31" s="174"/>
    </row>
    <row r="32" spans="1:115">
      <c r="B32" s="171">
        <v>43555</v>
      </c>
      <c r="C32" s="178">
        <v>4.3675397247864067</v>
      </c>
      <c r="D32" s="178">
        <v>2.428962489171349</v>
      </c>
      <c r="E32" s="178">
        <v>3.6500257984728446</v>
      </c>
      <c r="F32" s="178">
        <v>20.707260809098194</v>
      </c>
      <c r="H32" s="189">
        <v>22598.550999999999</v>
      </c>
      <c r="I32" s="189">
        <v>8782.7549999999992</v>
      </c>
      <c r="J32" s="189">
        <v>39481.748</v>
      </c>
      <c r="K32" s="189">
        <v>5086.0969999999998</v>
      </c>
      <c r="L32" s="249"/>
      <c r="M32" s="175"/>
      <c r="N32" s="175"/>
      <c r="O32" s="177">
        <v>43555</v>
      </c>
      <c r="P32" s="173">
        <v>4.3675397247864067</v>
      </c>
      <c r="Q32" s="173">
        <v>3.5422901636950499</v>
      </c>
      <c r="R32" s="173">
        <v>5.1679953454076832</v>
      </c>
      <c r="S32" s="173">
        <v>12.777838462980306</v>
      </c>
      <c r="T32" s="178"/>
      <c r="U32" s="189">
        <v>22598.550999999999</v>
      </c>
      <c r="V32" s="189">
        <v>8721.9779999999992</v>
      </c>
      <c r="W32" s="189">
        <v>6214.38</v>
      </c>
      <c r="X32" s="189">
        <v>2653.393</v>
      </c>
      <c r="Y32" s="175"/>
      <c r="Z32" s="175"/>
      <c r="AA32" s="250">
        <v>40633</v>
      </c>
      <c r="AB32" s="178">
        <v>4.4617190000000004</v>
      </c>
      <c r="AC32" s="178"/>
      <c r="AD32" s="178">
        <v>8.7462817999204798</v>
      </c>
      <c r="AE32" s="178"/>
      <c r="AF32" s="178"/>
      <c r="AH32" s="178"/>
      <c r="AI32" s="251"/>
      <c r="AJ32" s="175"/>
      <c r="AK32" s="175"/>
      <c r="AL32" s="250">
        <v>43555</v>
      </c>
      <c r="AM32" s="178">
        <v>7.1799265830954483E-3</v>
      </c>
      <c r="AN32" s="178">
        <v>1.0665359532609129</v>
      </c>
      <c r="AO32" s="173" t="s">
        <v>314</v>
      </c>
      <c r="AP32" s="173">
        <v>0.25061854665548816</v>
      </c>
      <c r="AQ32" s="173">
        <v>7.4504737269076555</v>
      </c>
      <c r="AR32" s="173">
        <v>7.1247705977003761</v>
      </c>
      <c r="AS32" s="173">
        <v>2.1509474451710346</v>
      </c>
      <c r="AT32" s="173">
        <v>3.0993729195847606</v>
      </c>
      <c r="AV32" s="173">
        <v>3.5867566671128928</v>
      </c>
      <c r="AW32" s="173">
        <v>5.0063890068111432</v>
      </c>
      <c r="AX32" s="251"/>
      <c r="AY32" s="251"/>
      <c r="AZ32" s="175"/>
      <c r="BA32" s="175"/>
      <c r="BB32" s="176">
        <v>43555</v>
      </c>
      <c r="BC32" s="173">
        <v>4.3415468134569091</v>
      </c>
      <c r="BD32" s="173">
        <v>6.6632038776471836</v>
      </c>
      <c r="BE32" s="173">
        <v>7.3167056058582647</v>
      </c>
      <c r="BF32" s="251"/>
      <c r="BG32" s="189">
        <v>6544.8590000000004</v>
      </c>
      <c r="BH32" s="189">
        <v>29430.94</v>
      </c>
      <c r="BI32" s="189">
        <v>19134.501</v>
      </c>
      <c r="BJ32" s="251"/>
      <c r="BK32" s="251" t="s">
        <v>314</v>
      </c>
      <c r="BL32" s="251"/>
      <c r="BM32" s="251"/>
      <c r="BN32" s="251"/>
      <c r="BO32" s="251"/>
      <c r="BP32" s="251"/>
      <c r="BQ32" s="251"/>
      <c r="BR32" s="175"/>
      <c r="BS32" s="252">
        <v>43525</v>
      </c>
      <c r="BT32" s="440">
        <v>9.6944847106933594</v>
      </c>
      <c r="BU32" s="440">
        <v>3.019813060760498</v>
      </c>
      <c r="BV32" s="440">
        <v>321.02932739257813</v>
      </c>
      <c r="BW32" s="440">
        <v>100</v>
      </c>
      <c r="BX32" s="178"/>
      <c r="BY32" s="178"/>
      <c r="BZ32" s="178"/>
      <c r="CA32" s="254"/>
      <c r="CB32" s="178"/>
      <c r="CC32" s="178"/>
      <c r="CD32" s="178"/>
      <c r="CE32" s="178"/>
      <c r="CF32" s="178"/>
      <c r="CG32" s="178"/>
      <c r="CH32" s="178"/>
      <c r="CI32" s="175"/>
      <c r="CJ32" s="176">
        <v>43555</v>
      </c>
      <c r="CK32" s="172">
        <v>0.01</v>
      </c>
      <c r="CL32" s="172">
        <v>0.16833333333333333</v>
      </c>
      <c r="CM32" s="172">
        <v>0.53000000000000014</v>
      </c>
      <c r="CN32" s="172">
        <v>3.1666666666666669E-2</v>
      </c>
      <c r="CO32" s="172">
        <v>0.30833333333333335</v>
      </c>
      <c r="CP32" s="172">
        <v>0.48333333333333339</v>
      </c>
      <c r="CQ32" s="172"/>
      <c r="CR32" s="172"/>
      <c r="CS32" s="172"/>
      <c r="CT32" s="172"/>
      <c r="CU32" s="174"/>
      <c r="CV32" s="174"/>
      <c r="CW32" s="253"/>
      <c r="CX32" s="175"/>
      <c r="CY32" s="176">
        <v>43555</v>
      </c>
      <c r="CZ32" s="172">
        <v>0</v>
      </c>
      <c r="DA32" s="172">
        <v>0.03</v>
      </c>
      <c r="DB32" s="172">
        <v>0.18833333333333332</v>
      </c>
      <c r="DC32" s="172">
        <v>0.03</v>
      </c>
      <c r="DD32" s="172">
        <v>4.5000000000000005E-2</v>
      </c>
      <c r="DE32" s="172">
        <v>0.44333333333333336</v>
      </c>
      <c r="DF32" s="172"/>
      <c r="DG32" s="172"/>
      <c r="DH32" s="172"/>
      <c r="DI32" s="172"/>
      <c r="DJ32" s="174"/>
      <c r="DK32" s="174"/>
    </row>
    <row r="33" spans="1:115">
      <c r="B33" s="171">
        <v>43585</v>
      </c>
      <c r="C33" s="178">
        <v>4.428823357787226</v>
      </c>
      <c r="D33" s="178">
        <v>5.6290624102914633</v>
      </c>
      <c r="E33" s="178">
        <v>3.9839215886934731</v>
      </c>
      <c r="F33" s="178">
        <v>16.973451602628753</v>
      </c>
      <c r="H33" s="189">
        <v>22606.546999999999</v>
      </c>
      <c r="I33" s="189">
        <v>9051.7980000000007</v>
      </c>
      <c r="J33" s="189">
        <v>39587.124000000003</v>
      </c>
      <c r="K33" s="189">
        <v>4965.2610000000004</v>
      </c>
      <c r="L33" s="249"/>
      <c r="M33" s="175"/>
      <c r="N33" s="175"/>
      <c r="O33" s="177">
        <v>43585</v>
      </c>
      <c r="P33" s="251">
        <v>4.428823357787226</v>
      </c>
      <c r="Q33" s="251">
        <v>3.0490374440862444</v>
      </c>
      <c r="R33" s="251">
        <v>5.257596035968426</v>
      </c>
      <c r="S33" s="178">
        <v>12.802783560539922</v>
      </c>
      <c r="T33" s="178"/>
      <c r="U33" s="189">
        <v>22606.546999999999</v>
      </c>
      <c r="V33" s="189">
        <v>8680.9889999999996</v>
      </c>
      <c r="W33" s="189">
        <v>6234.259</v>
      </c>
      <c r="X33" s="189">
        <v>2687.5940000000001</v>
      </c>
      <c r="Y33" s="175"/>
      <c r="Z33" s="175"/>
      <c r="AA33" s="250">
        <v>40663</v>
      </c>
      <c r="AB33" s="178">
        <v>4.8097600000000007</v>
      </c>
      <c r="AC33" s="178"/>
      <c r="AD33" s="178">
        <v>9.6914919485020601</v>
      </c>
      <c r="AE33" s="178"/>
      <c r="AF33" s="178"/>
      <c r="AH33" s="178"/>
      <c r="AI33" s="251"/>
      <c r="AJ33" s="175"/>
      <c r="AK33" s="175"/>
      <c r="AL33" s="250">
        <v>43585</v>
      </c>
      <c r="AM33" s="178">
        <v>7.2580881155351398E-3</v>
      </c>
      <c r="AN33" s="178">
        <v>1.0344597864333713</v>
      </c>
      <c r="AO33" s="173" t="s">
        <v>314</v>
      </c>
      <c r="AP33" s="173">
        <v>0.24450990714336251</v>
      </c>
      <c r="AQ33" s="173">
        <v>7.4072424481243075</v>
      </c>
      <c r="AR33" s="173">
        <v>6.668746216956734</v>
      </c>
      <c r="AS33" s="173">
        <v>2.1126933904995142</v>
      </c>
      <c r="AT33" s="173">
        <v>2.9351169103466672</v>
      </c>
      <c r="AV33" s="173">
        <v>3.5317954199898103</v>
      </c>
      <c r="AW33" s="173">
        <v>4.9364529768205561</v>
      </c>
      <c r="AX33" s="251"/>
      <c r="AY33" s="251"/>
      <c r="AZ33" s="175"/>
      <c r="BA33" s="175"/>
      <c r="BB33" s="176">
        <v>43585</v>
      </c>
      <c r="BC33" s="173">
        <v>4.1063605739049658</v>
      </c>
      <c r="BD33" s="173">
        <v>6.693338719221642</v>
      </c>
      <c r="BE33" s="173">
        <v>6.9632930222970124</v>
      </c>
      <c r="BF33" s="251"/>
      <c r="BG33" s="189">
        <v>6585.3280000000004</v>
      </c>
      <c r="BH33" s="189">
        <v>29513.952000000001</v>
      </c>
      <c r="BI33" s="189">
        <v>19136.146000000001</v>
      </c>
      <c r="BJ33" s="251"/>
      <c r="BK33" s="251" t="s">
        <v>314</v>
      </c>
      <c r="BL33" s="251"/>
      <c r="BM33" s="251"/>
      <c r="BN33" s="251"/>
      <c r="BO33" s="251"/>
      <c r="BP33" s="251"/>
      <c r="BQ33" s="251"/>
      <c r="BR33" s="175"/>
      <c r="BS33" s="252">
        <v>43556</v>
      </c>
      <c r="BT33" s="440">
        <v>9.6951103210449219</v>
      </c>
      <c r="BU33" s="440">
        <v>3.1904160976409912</v>
      </c>
      <c r="BV33" s="440">
        <v>303.88232421875</v>
      </c>
      <c r="BW33" s="440">
        <v>100</v>
      </c>
      <c r="BX33" s="178"/>
      <c r="BY33" s="178"/>
      <c r="BZ33" s="178"/>
      <c r="CA33" s="254"/>
      <c r="CB33" s="178"/>
      <c r="CC33" s="178"/>
      <c r="CD33" s="178"/>
      <c r="CE33" s="178"/>
      <c r="CF33" s="178"/>
      <c r="CG33" s="178"/>
      <c r="CH33" s="178"/>
      <c r="CI33" s="175"/>
      <c r="CJ33" s="176">
        <v>43585</v>
      </c>
      <c r="CK33" s="172">
        <v>0.01</v>
      </c>
      <c r="CL33" s="172">
        <v>0.16833333333333333</v>
      </c>
      <c r="CM33" s="172">
        <v>0.52500000000000002</v>
      </c>
      <c r="CN33" s="172">
        <v>3.1666666666666669E-2</v>
      </c>
      <c r="CO33" s="172">
        <v>0.3116666666666667</v>
      </c>
      <c r="CP33" s="172">
        <v>0.49500000000000005</v>
      </c>
      <c r="CQ33" s="172"/>
      <c r="CR33" s="172"/>
      <c r="CS33" s="172"/>
      <c r="CT33" s="172"/>
      <c r="CU33" s="174"/>
      <c r="CV33" s="174"/>
      <c r="CW33" s="253"/>
      <c r="CX33" s="175"/>
      <c r="CY33" s="176">
        <v>43585</v>
      </c>
      <c r="CZ33" s="172">
        <v>0</v>
      </c>
      <c r="DA33" s="172">
        <v>2.8333333333333332E-2</v>
      </c>
      <c r="DB33" s="172">
        <v>0.19166666666666668</v>
      </c>
      <c r="DC33" s="172">
        <v>0.03</v>
      </c>
      <c r="DD33" s="172">
        <v>4.5000000000000005E-2</v>
      </c>
      <c r="DE33" s="172">
        <v>0.43999999999999995</v>
      </c>
      <c r="DF33" s="172"/>
      <c r="DG33" s="172"/>
      <c r="DH33" s="172"/>
      <c r="DI33" s="172"/>
      <c r="DJ33" s="174"/>
      <c r="DK33" s="174"/>
    </row>
    <row r="34" spans="1:115">
      <c r="B34" s="171">
        <v>43616</v>
      </c>
      <c r="C34" s="178">
        <v>4.7254989257206947</v>
      </c>
      <c r="D34" s="178">
        <v>4.531849481269834</v>
      </c>
      <c r="E34" s="178">
        <v>4.3358707796711249</v>
      </c>
      <c r="F34" s="178">
        <v>16.777041429741367</v>
      </c>
      <c r="H34" s="189">
        <v>22755.789000000001</v>
      </c>
      <c r="I34" s="189">
        <v>9132.6549999999988</v>
      </c>
      <c r="J34" s="189">
        <v>39986.326000000001</v>
      </c>
      <c r="K34" s="189">
        <v>5026.4049999999997</v>
      </c>
      <c r="L34" s="249"/>
      <c r="M34" s="175"/>
      <c r="N34" s="175"/>
      <c r="O34" s="177">
        <v>43616</v>
      </c>
      <c r="P34" s="173">
        <v>4.7254989257206947</v>
      </c>
      <c r="Q34" s="173">
        <v>2.9847522275701754</v>
      </c>
      <c r="R34" s="173">
        <v>5.1492088672602465</v>
      </c>
      <c r="S34" s="173">
        <v>12.250364493269593</v>
      </c>
      <c r="T34" s="178"/>
      <c r="U34" s="189">
        <v>22755.789000000001</v>
      </c>
      <c r="V34" s="189">
        <v>8643.7430000000004</v>
      </c>
      <c r="W34" s="189">
        <v>6270.3469999999998</v>
      </c>
      <c r="X34" s="189">
        <v>2714.692</v>
      </c>
      <c r="Y34" s="175"/>
      <c r="Z34" s="175"/>
      <c r="AA34" s="250">
        <v>40694</v>
      </c>
      <c r="AB34" s="178">
        <v>5.3464199999999993</v>
      </c>
      <c r="AC34" s="178"/>
      <c r="AD34" s="178">
        <v>10.716843797510901</v>
      </c>
      <c r="AE34" s="178"/>
      <c r="AF34" s="178"/>
      <c r="AH34" s="178"/>
      <c r="AI34" s="251"/>
      <c r="AJ34" s="175"/>
      <c r="AK34" s="175"/>
      <c r="AL34" s="250">
        <v>43616</v>
      </c>
      <c r="AM34" s="178">
        <v>7.4613364604901675E-3</v>
      </c>
      <c r="AN34" s="178">
        <v>1.0317049805414238</v>
      </c>
      <c r="AO34" s="173" t="s">
        <v>314</v>
      </c>
      <c r="AP34" s="173">
        <v>0.23884659187398141</v>
      </c>
      <c r="AQ34" s="173">
        <v>7.0784118745603157</v>
      </c>
      <c r="AR34" s="173">
        <v>6.6601285589560728</v>
      </c>
      <c r="AS34" s="173">
        <v>2.1349426673842871</v>
      </c>
      <c r="AT34" s="173">
        <v>2.8018574006692964</v>
      </c>
      <c r="AV34" s="173">
        <v>3.387809983685655</v>
      </c>
      <c r="AW34" s="173">
        <v>4.6992120970212072</v>
      </c>
      <c r="AX34" s="251"/>
      <c r="AY34" s="251"/>
      <c r="AZ34" s="175"/>
      <c r="BA34" s="175"/>
      <c r="BB34" s="176">
        <v>43616</v>
      </c>
      <c r="BC34" s="173">
        <v>2.0318749732621377</v>
      </c>
      <c r="BD34" s="173">
        <v>6.6062687422924649</v>
      </c>
      <c r="BE34" s="173">
        <v>7.4067914852923966</v>
      </c>
      <c r="BF34" s="251"/>
      <c r="BG34" s="189">
        <v>6534.9110000000001</v>
      </c>
      <c r="BH34" s="189">
        <v>29767.823</v>
      </c>
      <c r="BI34" s="189">
        <v>19304.923999999999</v>
      </c>
      <c r="BJ34" s="251"/>
      <c r="BK34" s="251"/>
      <c r="BL34" s="251"/>
      <c r="BM34" s="251"/>
      <c r="BN34" s="251"/>
      <c r="BO34" s="251"/>
      <c r="BP34" s="251"/>
      <c r="BQ34" s="251"/>
      <c r="BR34" s="175"/>
      <c r="BS34" s="252">
        <v>43586</v>
      </c>
      <c r="BT34" s="440">
        <v>9.9029941558837891</v>
      </c>
      <c r="BU34" s="440">
        <v>3.1729190349578857</v>
      </c>
      <c r="BV34" s="440">
        <v>312.10989379882813</v>
      </c>
      <c r="BW34" s="440">
        <v>100</v>
      </c>
      <c r="BX34" s="178"/>
      <c r="BY34" s="178"/>
      <c r="BZ34" s="178"/>
      <c r="CA34" s="254"/>
      <c r="CB34" s="178"/>
      <c r="CC34" s="178"/>
      <c r="CD34" s="178"/>
      <c r="CE34" s="178"/>
      <c r="CF34" s="178"/>
      <c r="CG34" s="178"/>
      <c r="CH34" s="178"/>
      <c r="CI34" s="175"/>
      <c r="CJ34" s="176">
        <v>43616</v>
      </c>
      <c r="CK34" s="172">
        <v>0.01</v>
      </c>
      <c r="CL34" s="172">
        <v>0.17166666666666666</v>
      </c>
      <c r="CM34" s="172">
        <v>0.5099999999999999</v>
      </c>
      <c r="CN34" s="172">
        <v>0.03</v>
      </c>
      <c r="CO34" s="172">
        <v>0.3116666666666667</v>
      </c>
      <c r="CP34" s="172">
        <v>0.5083333333333333</v>
      </c>
      <c r="CQ34" s="172"/>
      <c r="CR34" s="172"/>
      <c r="CS34" s="172"/>
      <c r="CT34" s="172"/>
      <c r="CU34" s="174"/>
      <c r="CV34" s="174"/>
      <c r="CW34" s="253"/>
      <c r="CX34" s="175"/>
      <c r="CY34" s="176">
        <v>43616</v>
      </c>
      <c r="CZ34" s="172">
        <v>0</v>
      </c>
      <c r="DA34" s="172">
        <v>2.3333333333333334E-2</v>
      </c>
      <c r="DB34" s="172">
        <v>0.17</v>
      </c>
      <c r="DC34" s="172">
        <v>0.03</v>
      </c>
      <c r="DD34" s="172">
        <v>4.1666666666666664E-2</v>
      </c>
      <c r="DE34" s="172">
        <v>0.42</v>
      </c>
      <c r="DF34" s="172"/>
      <c r="DG34" s="172"/>
      <c r="DH34" s="172"/>
      <c r="DI34" s="172"/>
      <c r="DJ34" s="174"/>
      <c r="DK34" s="174"/>
    </row>
    <row r="35" spans="1:115">
      <c r="B35" s="171">
        <v>43646</v>
      </c>
      <c r="C35" s="178">
        <v>5.5856996340808873</v>
      </c>
      <c r="D35" s="178">
        <v>3.5892552277340339</v>
      </c>
      <c r="E35" s="178">
        <v>4.3769341192418265</v>
      </c>
      <c r="F35" s="178">
        <v>12.343259044411049</v>
      </c>
      <c r="H35" s="189">
        <v>23048.163</v>
      </c>
      <c r="I35" s="189">
        <v>9032.866</v>
      </c>
      <c r="J35" s="189">
        <v>40151.813999999998</v>
      </c>
      <c r="K35" s="189">
        <v>4811.4179999999997</v>
      </c>
      <c r="L35" s="249"/>
      <c r="M35" s="175"/>
      <c r="N35" s="175"/>
      <c r="O35" s="177">
        <v>43646</v>
      </c>
      <c r="P35" s="251">
        <v>5.5856996340808873</v>
      </c>
      <c r="Q35" s="251">
        <v>5.0321417078971864</v>
      </c>
      <c r="R35" s="251">
        <v>5.1868686860258695</v>
      </c>
      <c r="S35" s="178">
        <v>11.690088206041471</v>
      </c>
      <c r="T35" s="178"/>
      <c r="U35" s="189">
        <v>23048.163</v>
      </c>
      <c r="V35" s="189">
        <v>8900.9519999999993</v>
      </c>
      <c r="W35" s="189">
        <v>6303.1790000000001</v>
      </c>
      <c r="X35" s="189">
        <v>2734.4470000000001</v>
      </c>
      <c r="Y35" s="175"/>
      <c r="Z35" s="175"/>
      <c r="AA35" s="250">
        <v>40724</v>
      </c>
      <c r="AB35" s="178">
        <v>5.4288400000000001</v>
      </c>
      <c r="AC35" s="178"/>
      <c r="AD35" s="178">
        <v>10.929879274359701</v>
      </c>
      <c r="AE35" s="178"/>
      <c r="AF35" s="178"/>
      <c r="AH35" s="178"/>
      <c r="AI35" s="251"/>
      <c r="AJ35" s="175"/>
      <c r="AK35" s="175"/>
      <c r="AL35" s="250">
        <v>43646</v>
      </c>
      <c r="AM35" s="178">
        <v>6.0908354244682203E-3</v>
      </c>
      <c r="AN35" s="178">
        <v>1.0296543553938147</v>
      </c>
      <c r="AO35" s="173" t="s">
        <v>314</v>
      </c>
      <c r="AP35" s="173">
        <v>0.24030503087465366</v>
      </c>
      <c r="AQ35" s="173">
        <v>6.2983931134555453</v>
      </c>
      <c r="AR35" s="173">
        <v>5.8478062630922159</v>
      </c>
      <c r="AS35" s="173">
        <v>2.1055354570485951</v>
      </c>
      <c r="AT35" s="173">
        <v>2.6065004872074997</v>
      </c>
      <c r="AV35" s="173">
        <v>3.0938306445110508</v>
      </c>
      <c r="AW35" s="173">
        <v>4.2821645671663102</v>
      </c>
      <c r="AX35" s="251"/>
      <c r="AY35" s="251"/>
      <c r="AZ35" s="175"/>
      <c r="BA35" s="175"/>
      <c r="BB35" s="176">
        <v>43646</v>
      </c>
      <c r="BC35" s="173">
        <v>0.49867709534789917</v>
      </c>
      <c r="BD35" s="173">
        <v>6.1729782668393796</v>
      </c>
      <c r="BE35" s="173">
        <v>8.1995809936678867</v>
      </c>
      <c r="BF35" s="251"/>
      <c r="BG35" s="189">
        <v>6441.723</v>
      </c>
      <c r="BH35" s="189">
        <v>29708.672999999999</v>
      </c>
      <c r="BI35" s="189">
        <v>19601.646000000001</v>
      </c>
      <c r="BJ35" s="251"/>
      <c r="BK35" s="251"/>
      <c r="BL35" s="251"/>
      <c r="BM35" s="251"/>
      <c r="BN35" s="251"/>
      <c r="BO35" s="251"/>
      <c r="BP35" s="251"/>
      <c r="BQ35" s="251"/>
      <c r="BR35" s="175"/>
      <c r="BS35" s="252">
        <v>43617</v>
      </c>
      <c r="BT35" s="440">
        <v>9.7392339706420898</v>
      </c>
      <c r="BU35" s="440">
        <v>2.9571309089660645</v>
      </c>
      <c r="BV35" s="440">
        <v>329.347412109375</v>
      </c>
      <c r="BW35" s="440">
        <v>100</v>
      </c>
      <c r="BX35" s="178"/>
      <c r="BY35" s="178"/>
      <c r="BZ35" s="178"/>
      <c r="CA35" s="254"/>
      <c r="CB35" s="178"/>
      <c r="CC35" s="178"/>
      <c r="CD35" s="178"/>
      <c r="CE35" s="178"/>
      <c r="CF35" s="178"/>
      <c r="CG35" s="178"/>
      <c r="CH35" s="178"/>
      <c r="CI35" s="175"/>
      <c r="CJ35" s="176">
        <v>43646</v>
      </c>
      <c r="CK35" s="172">
        <v>0.01</v>
      </c>
      <c r="CL35" s="172">
        <v>0.17166666666666666</v>
      </c>
      <c r="CM35" s="172">
        <v>0.47833333333333333</v>
      </c>
      <c r="CN35" s="172">
        <v>0.03</v>
      </c>
      <c r="CO35" s="172">
        <v>0.31</v>
      </c>
      <c r="CP35" s="172">
        <v>0.52</v>
      </c>
      <c r="CQ35" s="172"/>
      <c r="CR35" s="172"/>
      <c r="CS35" s="172"/>
      <c r="CT35" s="172"/>
      <c r="CU35" s="174"/>
      <c r="CV35" s="174"/>
      <c r="CW35" s="253"/>
      <c r="CX35" s="175"/>
      <c r="CY35" s="176">
        <v>43646</v>
      </c>
      <c r="CZ35" s="172">
        <v>0</v>
      </c>
      <c r="DA35" s="172">
        <v>2.8333333333333335E-2</v>
      </c>
      <c r="DB35" s="172">
        <v>0.16333333333333333</v>
      </c>
      <c r="DC35" s="172">
        <v>0.03</v>
      </c>
      <c r="DD35" s="172">
        <v>3.3333333333333333E-2</v>
      </c>
      <c r="DE35" s="172">
        <v>0.41166666666666668</v>
      </c>
      <c r="DF35" s="172"/>
      <c r="DG35" s="172"/>
      <c r="DH35" s="172"/>
      <c r="DI35" s="172"/>
      <c r="DJ35" s="174"/>
      <c r="DK35" s="174"/>
    </row>
    <row r="36" spans="1:115">
      <c r="A36" s="162">
        <v>43677</v>
      </c>
      <c r="B36" s="171">
        <v>43677</v>
      </c>
      <c r="C36" s="178">
        <v>5.4085860832114863</v>
      </c>
      <c r="D36" s="178">
        <v>4.5633548109403899</v>
      </c>
      <c r="E36" s="178">
        <v>4.8045828032701632</v>
      </c>
      <c r="F36" s="178">
        <v>11.303242730770545</v>
      </c>
      <c r="H36" s="189">
        <v>23060.268</v>
      </c>
      <c r="I36" s="189">
        <v>9114.773000000001</v>
      </c>
      <c r="J36" s="189">
        <v>40585.516000000003</v>
      </c>
      <c r="K36" s="189">
        <v>5213.701</v>
      </c>
      <c r="L36" s="249"/>
      <c r="M36" s="175"/>
      <c r="N36" s="175">
        <v>43677</v>
      </c>
      <c r="O36" s="177">
        <v>43677</v>
      </c>
      <c r="P36" s="173">
        <v>5.4085860832114863</v>
      </c>
      <c r="Q36" s="173">
        <v>3.8846874964810318</v>
      </c>
      <c r="R36" s="173">
        <v>5.2773972591350304</v>
      </c>
      <c r="S36" s="173">
        <v>11.642518489501974</v>
      </c>
      <c r="T36" s="178"/>
      <c r="U36" s="189">
        <v>23060.268</v>
      </c>
      <c r="V36" s="189">
        <v>8856.3940000000002</v>
      </c>
      <c r="W36" s="189">
        <v>6331.09</v>
      </c>
      <c r="X36" s="189">
        <v>2758.8339999999998</v>
      </c>
      <c r="Y36" s="175"/>
      <c r="Z36" s="175">
        <v>40724</v>
      </c>
      <c r="AA36" s="250">
        <v>40755</v>
      </c>
      <c r="AB36" s="178">
        <v>5.5851450000000007</v>
      </c>
      <c r="AC36" s="178"/>
      <c r="AD36" s="178">
        <v>11.1181539365063</v>
      </c>
      <c r="AE36" s="178"/>
      <c r="AF36" s="178"/>
      <c r="AH36" s="178"/>
      <c r="AI36" s="251"/>
      <c r="AJ36" s="175"/>
      <c r="AK36" s="175">
        <v>43677</v>
      </c>
      <c r="AL36" s="250">
        <v>43677</v>
      </c>
      <c r="AM36" s="178">
        <v>6.1625953386381122E-3</v>
      </c>
      <c r="AN36" s="178">
        <v>1.0550827664229112</v>
      </c>
      <c r="AO36" s="173" t="s">
        <v>314</v>
      </c>
      <c r="AP36" s="173">
        <v>0.23802424105306216</v>
      </c>
      <c r="AQ36" s="173">
        <v>5.9837288384013485</v>
      </c>
      <c r="AR36" s="173">
        <v>5.7575439550812728</v>
      </c>
      <c r="AS36" s="173">
        <v>2.0899166862793175</v>
      </c>
      <c r="AT36" s="173">
        <v>2.5947096136127188</v>
      </c>
      <c r="AV36" s="173">
        <v>2.9725325228072124</v>
      </c>
      <c r="AW36" s="173">
        <v>4.0750108291043734</v>
      </c>
      <c r="AX36" s="251"/>
      <c r="AY36" s="251"/>
      <c r="AZ36" s="175"/>
      <c r="BA36" s="175">
        <v>43677</v>
      </c>
      <c r="BB36" s="176">
        <v>43677</v>
      </c>
      <c r="BC36" s="173">
        <v>4.1486791451772032</v>
      </c>
      <c r="BD36" s="173">
        <v>6.5456189960811928</v>
      </c>
      <c r="BE36" s="173">
        <v>7.7291258387699457</v>
      </c>
      <c r="BF36" s="251"/>
      <c r="BG36" s="189">
        <v>6721.2849999999999</v>
      </c>
      <c r="BH36" s="189">
        <v>30175.098000000002</v>
      </c>
      <c r="BI36" s="189">
        <v>19784.12</v>
      </c>
      <c r="BJ36" s="251"/>
      <c r="BK36" s="251"/>
      <c r="BL36" s="251"/>
      <c r="BM36" s="251"/>
      <c r="BN36" s="251"/>
      <c r="BO36" s="251"/>
      <c r="BP36" s="251"/>
      <c r="BQ36" s="251"/>
      <c r="BR36" s="175">
        <v>43830</v>
      </c>
      <c r="BS36" s="252">
        <v>43647</v>
      </c>
      <c r="BT36" s="440">
        <v>10.194208145141602</v>
      </c>
      <c r="BU36" s="440">
        <v>3.0083770751953125</v>
      </c>
      <c r="BV36" s="440">
        <v>338.8607177734375</v>
      </c>
      <c r="BW36" s="440">
        <v>100</v>
      </c>
      <c r="BX36" s="178"/>
      <c r="BY36" s="178"/>
      <c r="BZ36" s="178"/>
      <c r="CA36" s="254"/>
      <c r="CB36" s="178"/>
      <c r="CC36" s="178"/>
      <c r="CD36" s="178"/>
      <c r="CE36" s="178"/>
      <c r="CF36" s="178"/>
      <c r="CG36" s="178"/>
      <c r="CH36" s="178"/>
      <c r="CI36" s="175">
        <v>43677</v>
      </c>
      <c r="CJ36" s="176">
        <v>43677</v>
      </c>
      <c r="CK36" s="172">
        <v>0.01</v>
      </c>
      <c r="CL36" s="172">
        <v>0.17</v>
      </c>
      <c r="CM36" s="172">
        <v>0.45833333333333331</v>
      </c>
      <c r="CN36" s="172">
        <v>0.03</v>
      </c>
      <c r="CO36" s="172">
        <v>0.30333333333333334</v>
      </c>
      <c r="CP36" s="172">
        <v>0.52833333333333332</v>
      </c>
      <c r="CQ36" s="172"/>
      <c r="CR36" s="172"/>
      <c r="CS36" s="172"/>
      <c r="CT36" s="172"/>
      <c r="CU36" s="174"/>
      <c r="CV36" s="174"/>
      <c r="CW36" s="253"/>
      <c r="CX36" s="175">
        <v>43677</v>
      </c>
      <c r="CY36" s="176">
        <v>43677</v>
      </c>
      <c r="CZ36" s="172">
        <v>0</v>
      </c>
      <c r="DA36" s="172">
        <v>2.4999999999999998E-2</v>
      </c>
      <c r="DB36" s="172">
        <v>0.16</v>
      </c>
      <c r="DC36" s="172">
        <v>0.03</v>
      </c>
      <c r="DD36" s="172">
        <v>3.1666666666666669E-2</v>
      </c>
      <c r="DE36" s="172">
        <v>0.40833333333333327</v>
      </c>
      <c r="DF36" s="172"/>
      <c r="DG36" s="172"/>
      <c r="DH36" s="172"/>
      <c r="DI36" s="172"/>
      <c r="DJ36" s="174"/>
      <c r="DK36" s="174"/>
    </row>
    <row r="37" spans="1:115">
      <c r="B37" s="171">
        <v>43708</v>
      </c>
      <c r="C37" s="178">
        <v>5.9684611847325542</v>
      </c>
      <c r="D37" s="178">
        <v>4.8173943074221848</v>
      </c>
      <c r="E37" s="178">
        <v>5.6317226686188882</v>
      </c>
      <c r="F37" s="178">
        <v>8.7959895725742356</v>
      </c>
      <c r="H37" s="189">
        <v>23313.87</v>
      </c>
      <c r="I37" s="189">
        <v>9105.2249999999985</v>
      </c>
      <c r="J37" s="189">
        <v>40712.661999999997</v>
      </c>
      <c r="K37" s="189">
        <v>4982.2709999999997</v>
      </c>
      <c r="L37" s="249"/>
      <c r="M37" s="175"/>
      <c r="N37" s="175"/>
      <c r="O37" s="177">
        <v>43708</v>
      </c>
      <c r="P37" s="251">
        <v>5.9684611847325542</v>
      </c>
      <c r="Q37" s="251">
        <v>5.5357119626803675</v>
      </c>
      <c r="R37" s="251">
        <v>5.2409864623196745</v>
      </c>
      <c r="S37" s="178">
        <v>11.731181484571218</v>
      </c>
      <c r="T37" s="178"/>
      <c r="U37" s="189">
        <v>23313.87</v>
      </c>
      <c r="V37" s="189">
        <v>9004.8989999999994</v>
      </c>
      <c r="W37" s="189">
        <v>6360.3190000000004</v>
      </c>
      <c r="X37" s="189">
        <v>2776.4450000000002</v>
      </c>
      <c r="Y37" s="175"/>
      <c r="Z37" s="175"/>
      <c r="AA37" s="250">
        <v>40786</v>
      </c>
      <c r="AB37" s="178">
        <v>5.6011660000000001</v>
      </c>
      <c r="AC37" s="178"/>
      <c r="AD37" s="178">
        <v>11.189736187263801</v>
      </c>
      <c r="AE37" s="178"/>
      <c r="AF37" s="178"/>
      <c r="AH37" s="178"/>
      <c r="AI37" s="251"/>
      <c r="AJ37" s="175"/>
      <c r="AK37" s="175"/>
      <c r="AL37" s="250">
        <v>43708</v>
      </c>
      <c r="AM37" s="178">
        <v>6.3315868157805041E-3</v>
      </c>
      <c r="AN37" s="178">
        <v>1.070989198198028</v>
      </c>
      <c r="AO37" s="173" t="s">
        <v>314</v>
      </c>
      <c r="AP37" s="173">
        <v>0.23809761265497359</v>
      </c>
      <c r="AQ37" s="173">
        <v>5.8031796811193823</v>
      </c>
      <c r="AR37" s="173">
        <v>5.6900861208263649</v>
      </c>
      <c r="AS37" s="173">
        <v>2.0958638498598239</v>
      </c>
      <c r="AT37" s="173">
        <v>2.5431055098341013</v>
      </c>
      <c r="AV37" s="173">
        <v>2.9428732895758376</v>
      </c>
      <c r="AW37" s="173">
        <v>4.055669912143407</v>
      </c>
      <c r="AX37" s="251"/>
      <c r="AY37" s="251"/>
      <c r="AZ37" s="175"/>
      <c r="BA37" s="175"/>
      <c r="BB37" s="176">
        <v>43708</v>
      </c>
      <c r="BC37" s="173">
        <v>4.4205041307026738</v>
      </c>
      <c r="BD37" s="173">
        <v>6.4684558947623261</v>
      </c>
      <c r="BE37" s="173">
        <v>7.9245251696443919</v>
      </c>
      <c r="BF37" s="251"/>
      <c r="BG37" s="189">
        <v>6779.732</v>
      </c>
      <c r="BH37" s="189">
        <v>30205.496999999999</v>
      </c>
      <c r="BI37" s="189">
        <v>19763.437999999998</v>
      </c>
      <c r="BJ37" s="251"/>
      <c r="BK37" s="251"/>
      <c r="BL37" s="251"/>
      <c r="BM37" s="251"/>
      <c r="BN37" s="251"/>
      <c r="BO37" s="251"/>
      <c r="BP37" s="251"/>
      <c r="BQ37" s="251"/>
      <c r="BR37" s="175"/>
      <c r="BS37" s="252">
        <v>43678</v>
      </c>
      <c r="BT37" s="440">
        <v>9.9773797988891602</v>
      </c>
      <c r="BU37" s="440">
        <v>2.8677549362182617</v>
      </c>
      <c r="BV37" s="440">
        <v>347.91604614257813</v>
      </c>
      <c r="BW37" s="440">
        <v>100</v>
      </c>
      <c r="BX37" s="178"/>
      <c r="BY37" s="178"/>
      <c r="BZ37" s="178"/>
      <c r="CA37" s="254"/>
      <c r="CB37" s="178"/>
      <c r="CC37" s="178"/>
      <c r="CD37" s="178"/>
      <c r="CE37" s="178"/>
      <c r="CF37" s="178"/>
      <c r="CG37" s="178"/>
      <c r="CH37" s="178"/>
      <c r="CI37" s="175"/>
      <c r="CJ37" s="176">
        <v>43708</v>
      </c>
      <c r="CK37" s="172">
        <v>0.01</v>
      </c>
      <c r="CL37" s="172">
        <v>0.16666666666666666</v>
      </c>
      <c r="CM37" s="172">
        <v>0.42833333333333329</v>
      </c>
      <c r="CN37" s="172">
        <v>0.03</v>
      </c>
      <c r="CO37" s="172">
        <v>0.29666666666666669</v>
      </c>
      <c r="CP37" s="172">
        <v>0.53166666666666662</v>
      </c>
      <c r="CQ37" s="172"/>
      <c r="CR37" s="172"/>
      <c r="CS37" s="172"/>
      <c r="CT37" s="172"/>
      <c r="CU37" s="174"/>
      <c r="CV37" s="174"/>
      <c r="CW37" s="253"/>
      <c r="CX37" s="175"/>
      <c r="CY37" s="176">
        <v>43708</v>
      </c>
      <c r="CZ37" s="172">
        <v>0</v>
      </c>
      <c r="DA37" s="172">
        <v>0.02</v>
      </c>
      <c r="DB37" s="172">
        <v>0.15333333333333335</v>
      </c>
      <c r="DC37" s="172">
        <v>0.03</v>
      </c>
      <c r="DD37" s="172">
        <v>0.02</v>
      </c>
      <c r="DE37" s="172">
        <v>0.39833333333333337</v>
      </c>
      <c r="DF37" s="172"/>
      <c r="DG37" s="172"/>
      <c r="DH37" s="172"/>
      <c r="DI37" s="172"/>
      <c r="DJ37" s="174"/>
      <c r="DK37" s="174"/>
    </row>
    <row r="38" spans="1:115">
      <c r="B38" s="171">
        <v>43738</v>
      </c>
      <c r="C38" s="178">
        <v>6.0615704665747172</v>
      </c>
      <c r="D38" s="178">
        <v>3.5448260916774998</v>
      </c>
      <c r="E38" s="178">
        <v>5.2968464824326045</v>
      </c>
      <c r="F38" s="178">
        <v>7.2429716991607718</v>
      </c>
      <c r="H38" s="189">
        <v>23434.899000000001</v>
      </c>
      <c r="I38" s="189">
        <v>9049.7360000000008</v>
      </c>
      <c r="J38" s="189">
        <v>40497.004999999997</v>
      </c>
      <c r="K38" s="189">
        <v>4732.42</v>
      </c>
      <c r="L38" s="249"/>
      <c r="M38" s="175"/>
      <c r="N38" s="175"/>
      <c r="O38" s="177">
        <v>43738</v>
      </c>
      <c r="P38" s="173">
        <v>6.0615704665747172</v>
      </c>
      <c r="Q38" s="173">
        <v>6.4492677880101601</v>
      </c>
      <c r="R38" s="173">
        <v>5.1413890210703972</v>
      </c>
      <c r="S38" s="173">
        <v>11.377183475710817</v>
      </c>
      <c r="T38" s="178"/>
      <c r="U38" s="189">
        <v>23434.899000000001</v>
      </c>
      <c r="V38" s="189">
        <v>9073.99</v>
      </c>
      <c r="W38" s="189">
        <v>6387.7610000000004</v>
      </c>
      <c r="X38" s="189">
        <v>2795.3</v>
      </c>
      <c r="Y38" s="175"/>
      <c r="Z38" s="175"/>
      <c r="AA38" s="250">
        <v>40816</v>
      </c>
      <c r="AB38" s="178">
        <v>5.6919279999999999</v>
      </c>
      <c r="AC38" s="178"/>
      <c r="AD38" s="178">
        <v>11.4231633071972</v>
      </c>
      <c r="AE38" s="178"/>
      <c r="AF38" s="178"/>
      <c r="AH38" s="178"/>
      <c r="AI38" s="251"/>
      <c r="AJ38" s="175"/>
      <c r="AK38" s="175"/>
      <c r="AL38" s="250">
        <v>43738</v>
      </c>
      <c r="AM38" s="178">
        <v>6.5074130316217903E-3</v>
      </c>
      <c r="AN38" s="178">
        <v>1.0384769171492052</v>
      </c>
      <c r="AO38" s="173" t="s">
        <v>314</v>
      </c>
      <c r="AP38" s="173">
        <v>0.22670202608243631</v>
      </c>
      <c r="AQ38" s="173">
        <v>5.1116914510771849</v>
      </c>
      <c r="AR38" s="173">
        <v>4.211194031035121</v>
      </c>
      <c r="AS38" s="173">
        <v>2.0796520227584745</v>
      </c>
      <c r="AT38" s="173">
        <v>2.1298897753481016</v>
      </c>
      <c r="AV38" s="173">
        <v>2.6320760607986089</v>
      </c>
      <c r="AW38" s="173">
        <v>3.5926553622754493</v>
      </c>
      <c r="AX38" s="251"/>
      <c r="AY38" s="251"/>
      <c r="AZ38" s="175"/>
      <c r="BA38" s="175"/>
      <c r="BB38" s="176">
        <v>43738</v>
      </c>
      <c r="BC38" s="173">
        <v>6.0956394714150486</v>
      </c>
      <c r="BD38" s="173">
        <v>6.2535229597306508</v>
      </c>
      <c r="BE38" s="173">
        <v>7.7757079360261772</v>
      </c>
      <c r="BF38" s="251"/>
      <c r="BG38" s="189">
        <v>6817.692</v>
      </c>
      <c r="BH38" s="189">
        <v>30143.334999999999</v>
      </c>
      <c r="BI38" s="189">
        <v>19772.54</v>
      </c>
      <c r="BJ38" s="251"/>
      <c r="BK38" s="251"/>
      <c r="BL38" s="251"/>
      <c r="BM38" s="251"/>
      <c r="BN38" s="251"/>
      <c r="BO38" s="251"/>
      <c r="BP38" s="251"/>
      <c r="BQ38" s="251"/>
      <c r="BR38" s="175"/>
      <c r="BS38" s="252">
        <v>43709</v>
      </c>
      <c r="BT38" s="440">
        <v>9.8941192626953125</v>
      </c>
      <c r="BU38" s="440">
        <v>3.0790328979492188</v>
      </c>
      <c r="BV38" s="440">
        <v>321.33853149414063</v>
      </c>
      <c r="BW38" s="440">
        <v>100</v>
      </c>
      <c r="BX38" s="178"/>
      <c r="BY38" s="178"/>
      <c r="BZ38" s="178"/>
      <c r="CA38" s="254"/>
      <c r="CB38" s="178"/>
      <c r="CC38" s="178"/>
      <c r="CD38" s="178"/>
      <c r="CE38" s="178"/>
      <c r="CF38" s="178"/>
      <c r="CG38" s="178"/>
      <c r="CH38" s="178"/>
      <c r="CI38" s="175"/>
      <c r="CJ38" s="176">
        <v>43738</v>
      </c>
      <c r="CK38" s="172">
        <v>0.01</v>
      </c>
      <c r="CL38" s="172">
        <v>0.16500000000000001</v>
      </c>
      <c r="CM38" s="172">
        <v>0.39999999999999997</v>
      </c>
      <c r="CN38" s="172">
        <v>0.03</v>
      </c>
      <c r="CO38" s="172">
        <v>0.29166666666666669</v>
      </c>
      <c r="CP38" s="172">
        <v>0.53166666666666673</v>
      </c>
      <c r="CQ38" s="172"/>
      <c r="CR38" s="172"/>
      <c r="CS38" s="172"/>
      <c r="CT38" s="172"/>
      <c r="CU38" s="174"/>
      <c r="CV38" s="174"/>
      <c r="CW38" s="253"/>
      <c r="CX38" s="175"/>
      <c r="CY38" s="176">
        <v>43738</v>
      </c>
      <c r="CZ38" s="172">
        <v>0</v>
      </c>
      <c r="DA38" s="172">
        <v>1.8333333333333333E-2</v>
      </c>
      <c r="DB38" s="172">
        <v>0.14333333333333334</v>
      </c>
      <c r="DC38" s="172">
        <v>0.03</v>
      </c>
      <c r="DD38" s="172">
        <v>-1.6666666666666681E-3</v>
      </c>
      <c r="DE38" s="172">
        <v>0.39666666666666667</v>
      </c>
      <c r="DF38" s="172"/>
      <c r="DG38" s="172"/>
      <c r="DH38" s="172"/>
      <c r="DI38" s="172"/>
      <c r="DJ38" s="174"/>
      <c r="DK38" s="174"/>
    </row>
    <row r="39" spans="1:115">
      <c r="B39" s="171">
        <v>43769</v>
      </c>
      <c r="C39" s="178">
        <v>5.7214890079150926</v>
      </c>
      <c r="D39" s="178">
        <v>2.0237523466066332</v>
      </c>
      <c r="E39" s="178">
        <v>5.8206408186848524</v>
      </c>
      <c r="F39" s="178">
        <v>19.410980139316301</v>
      </c>
      <c r="H39" s="189">
        <v>23513.953000000001</v>
      </c>
      <c r="I39" s="189">
        <v>9000.3119999999981</v>
      </c>
      <c r="J39" s="189">
        <v>40581.692999999999</v>
      </c>
      <c r="K39" s="189">
        <v>4800.5649999999996</v>
      </c>
      <c r="L39" s="249"/>
      <c r="M39" s="175"/>
      <c r="N39" s="175"/>
      <c r="O39" s="177">
        <v>43769</v>
      </c>
      <c r="P39" s="251">
        <v>5.7214890079150926</v>
      </c>
      <c r="Q39" s="251">
        <v>5.9031316527936362</v>
      </c>
      <c r="R39" s="251">
        <v>5.500107837533541</v>
      </c>
      <c r="S39" s="178">
        <v>11.868597141078286</v>
      </c>
      <c r="T39" s="178"/>
      <c r="U39" s="189">
        <v>23513.953000000001</v>
      </c>
      <c r="V39" s="189">
        <v>9085.0409999999993</v>
      </c>
      <c r="W39" s="189">
        <v>6432.4840000000004</v>
      </c>
      <c r="X39" s="189">
        <v>2846.134</v>
      </c>
      <c r="Y39" s="175"/>
      <c r="Z39" s="175"/>
      <c r="AA39" s="250">
        <v>40847</v>
      </c>
      <c r="AB39" s="178">
        <v>5.9483050000000004</v>
      </c>
      <c r="AC39" s="178"/>
      <c r="AD39" s="178">
        <v>11.885255280659999</v>
      </c>
      <c r="AE39" s="178"/>
      <c r="AF39" s="178"/>
      <c r="AH39" s="178"/>
      <c r="AI39" s="251"/>
      <c r="AJ39" s="175"/>
      <c r="AK39" s="175"/>
      <c r="AL39" s="250">
        <v>43769</v>
      </c>
      <c r="AM39" s="178">
        <v>6.4431939230304297E-3</v>
      </c>
      <c r="AN39" s="178">
        <v>1.065243782783126</v>
      </c>
      <c r="AO39" s="173" t="s">
        <v>314</v>
      </c>
      <c r="AP39" s="173">
        <v>0.23246522021886296</v>
      </c>
      <c r="AQ39" s="173">
        <v>5.0053958870108914</v>
      </c>
      <c r="AR39" s="173">
        <v>4.1253927858186072</v>
      </c>
      <c r="AS39" s="173">
        <v>2.0833464297632291</v>
      </c>
      <c r="AT39" s="173">
        <v>2.1197138816006649</v>
      </c>
      <c r="AV39" s="173">
        <v>2.6060585960486673</v>
      </c>
      <c r="AW39" s="173">
        <v>3.5839659782635196</v>
      </c>
      <c r="AX39" s="251"/>
      <c r="AY39" s="251"/>
      <c r="AZ39" s="175"/>
      <c r="BA39" s="175"/>
      <c r="BB39" s="176">
        <v>43769</v>
      </c>
      <c r="BC39" s="173">
        <v>4.425732219831402</v>
      </c>
      <c r="BD39" s="173">
        <v>6.0793352714255677</v>
      </c>
      <c r="BE39" s="173">
        <v>7.4422544188135875</v>
      </c>
      <c r="BF39" s="251"/>
      <c r="BG39" s="189">
        <v>6772.0150000000003</v>
      </c>
      <c r="BH39" s="189">
        <v>30130.278999999999</v>
      </c>
      <c r="BI39" s="189">
        <v>19756.933000000001</v>
      </c>
      <c r="BJ39" s="251"/>
      <c r="BK39" s="251"/>
      <c r="BL39" s="251"/>
      <c r="BM39" s="251"/>
      <c r="BN39" s="251"/>
      <c r="BO39" s="251"/>
      <c r="BP39" s="251"/>
      <c r="BQ39" s="251"/>
      <c r="BR39" s="175"/>
      <c r="BS39" s="252">
        <v>43739</v>
      </c>
      <c r="BT39" s="440">
        <v>9.8973274230957031</v>
      </c>
      <c r="BU39" s="440">
        <v>3.0645580291748047</v>
      </c>
      <c r="BV39" s="440">
        <v>322.96099853515625</v>
      </c>
      <c r="BW39" s="440">
        <v>100</v>
      </c>
      <c r="BX39" s="178"/>
      <c r="BY39" s="178"/>
      <c r="BZ39" s="178"/>
      <c r="CA39" s="254"/>
      <c r="CB39" s="178"/>
      <c r="CC39" s="178"/>
      <c r="CD39" s="178"/>
      <c r="CE39" s="178"/>
      <c r="CF39" s="178"/>
      <c r="CG39" s="178"/>
      <c r="CH39" s="178"/>
      <c r="CI39" s="175"/>
      <c r="CJ39" s="176">
        <v>43769</v>
      </c>
      <c r="CK39" s="172">
        <v>0.01</v>
      </c>
      <c r="CL39" s="172">
        <v>0.16500000000000001</v>
      </c>
      <c r="CM39" s="172">
        <v>0.39333333333333331</v>
      </c>
      <c r="CN39" s="172">
        <v>0.03</v>
      </c>
      <c r="CO39" s="172">
        <v>0.27666666666666667</v>
      </c>
      <c r="CP39" s="172">
        <v>0.53666666666666663</v>
      </c>
      <c r="CQ39" s="172"/>
      <c r="CR39" s="172"/>
      <c r="CS39" s="172"/>
      <c r="CT39" s="172"/>
      <c r="CU39" s="174"/>
      <c r="CV39" s="174"/>
      <c r="CW39" s="253"/>
      <c r="CX39" s="175"/>
      <c r="CY39" s="176">
        <v>43769</v>
      </c>
      <c r="CZ39" s="172">
        <v>0</v>
      </c>
      <c r="DA39" s="172">
        <v>1.8333333333333333E-2</v>
      </c>
      <c r="DB39" s="172">
        <v>0.13</v>
      </c>
      <c r="DC39" s="172">
        <v>2.8333333333333332E-2</v>
      </c>
      <c r="DD39" s="172">
        <v>-1.6666666666666666E-2</v>
      </c>
      <c r="DE39" s="172">
        <v>0.38833333333333336</v>
      </c>
      <c r="DF39" s="172"/>
      <c r="DG39" s="172"/>
      <c r="DH39" s="172"/>
      <c r="DI39" s="172"/>
      <c r="DJ39" s="174"/>
      <c r="DK39" s="174"/>
    </row>
    <row r="40" spans="1:115">
      <c r="B40" s="171">
        <v>43799</v>
      </c>
      <c r="C40" s="178">
        <v>5.9536704803446527</v>
      </c>
      <c r="D40" s="178">
        <v>1.7395240330387196</v>
      </c>
      <c r="E40" s="178">
        <v>6.1934988261809876</v>
      </c>
      <c r="F40" s="178">
        <v>19.883492578937599</v>
      </c>
      <c r="H40" s="189">
        <v>23612.567999999999</v>
      </c>
      <c r="I40" s="189">
        <v>8932.3670000000002</v>
      </c>
      <c r="J40" s="189">
        <v>40893.514999999999</v>
      </c>
      <c r="K40" s="189">
        <v>5187.692</v>
      </c>
      <c r="L40" s="249"/>
      <c r="M40" s="175"/>
      <c r="N40" s="175"/>
      <c r="O40" s="177">
        <v>43799</v>
      </c>
      <c r="P40" s="173">
        <v>5.9536704803446527</v>
      </c>
      <c r="Q40" s="173">
        <v>6.6040086218962513</v>
      </c>
      <c r="R40" s="173">
        <v>5.7975327553438483</v>
      </c>
      <c r="S40" s="173">
        <v>10.261470037635556</v>
      </c>
      <c r="T40" s="178"/>
      <c r="U40" s="189">
        <v>23612.567999999999</v>
      </c>
      <c r="V40" s="189">
        <v>9139.7160000000003</v>
      </c>
      <c r="W40" s="189">
        <v>6470.1189999999997</v>
      </c>
      <c r="X40" s="189">
        <v>2830.692</v>
      </c>
      <c r="Y40" s="175"/>
      <c r="Z40" s="175"/>
      <c r="AA40" s="250">
        <v>40877</v>
      </c>
      <c r="AB40" s="178">
        <v>5.9127099999999997</v>
      </c>
      <c r="AC40" s="178"/>
      <c r="AD40" s="178">
        <v>11.922822870402401</v>
      </c>
      <c r="AE40" s="178"/>
      <c r="AF40" s="178"/>
      <c r="AH40" s="178"/>
      <c r="AI40" s="251"/>
      <c r="AJ40" s="175"/>
      <c r="AK40" s="175"/>
      <c r="AL40" s="250">
        <v>43799</v>
      </c>
      <c r="AM40" s="178">
        <v>7.1032266424065149E-3</v>
      </c>
      <c r="AN40" s="178">
        <v>1.0530324472192945</v>
      </c>
      <c r="AO40" s="173" t="s">
        <v>314</v>
      </c>
      <c r="AP40" s="173">
        <v>0.23199838502453485</v>
      </c>
      <c r="AQ40" s="173">
        <v>4.9369904599262648</v>
      </c>
      <c r="AR40" s="173">
        <v>4.1848037292658988</v>
      </c>
      <c r="AS40" s="173">
        <v>2.0635692474915879</v>
      </c>
      <c r="AT40" s="173">
        <v>1.91431854542975</v>
      </c>
      <c r="AV40" s="173">
        <v>2.5168188770819278</v>
      </c>
      <c r="AW40" s="173">
        <v>3.3987764047142059</v>
      </c>
      <c r="AX40" s="251"/>
      <c r="AY40" s="251"/>
      <c r="AZ40" s="175"/>
      <c r="BA40" s="175"/>
      <c r="BB40" s="176">
        <v>43799</v>
      </c>
      <c r="BC40" s="173">
        <v>2.3966715467077737</v>
      </c>
      <c r="BD40" s="173">
        <v>7.3565298769563192</v>
      </c>
      <c r="BE40" s="173">
        <v>7.5775732639540738</v>
      </c>
      <c r="BF40" s="251"/>
      <c r="BG40" s="189">
        <v>6768.335</v>
      </c>
      <c r="BH40" s="189">
        <v>30727.703000000001</v>
      </c>
      <c r="BI40" s="189">
        <v>19866.344000000001</v>
      </c>
      <c r="BJ40" s="251"/>
      <c r="BK40" s="251"/>
      <c r="BL40" s="251"/>
      <c r="BM40" s="251"/>
      <c r="BN40" s="251"/>
      <c r="BO40" s="251"/>
      <c r="BP40" s="251"/>
      <c r="BQ40" s="251"/>
      <c r="BR40" s="175"/>
      <c r="BS40" s="252">
        <v>43770</v>
      </c>
      <c r="BT40" s="440">
        <v>10.261447906494141</v>
      </c>
      <c r="BU40" s="440">
        <v>3.1146249771118164</v>
      </c>
      <c r="BV40" s="440">
        <v>329.46014404296875</v>
      </c>
      <c r="BW40" s="440">
        <v>100</v>
      </c>
      <c r="BX40" s="178"/>
      <c r="BY40" s="178"/>
      <c r="BZ40" s="178"/>
      <c r="CA40" s="254"/>
      <c r="CB40" s="178"/>
      <c r="CC40" s="178"/>
      <c r="CD40" s="178"/>
      <c r="CE40" s="178"/>
      <c r="CF40" s="178"/>
      <c r="CG40" s="178"/>
      <c r="CH40" s="178"/>
      <c r="CI40" s="175"/>
      <c r="CJ40" s="176">
        <v>43799</v>
      </c>
      <c r="CK40" s="172">
        <v>0.01</v>
      </c>
      <c r="CL40" s="172">
        <v>0.16166666666666668</v>
      </c>
      <c r="CM40" s="172">
        <v>0.39166666666666666</v>
      </c>
      <c r="CN40" s="172">
        <v>0.03</v>
      </c>
      <c r="CO40" s="172">
        <v>0.26500000000000001</v>
      </c>
      <c r="CP40" s="172">
        <v>0.53333333333333333</v>
      </c>
      <c r="CQ40" s="172"/>
      <c r="CR40" s="172"/>
      <c r="CS40" s="172"/>
      <c r="CT40" s="172"/>
      <c r="CU40" s="174"/>
      <c r="CV40" s="174"/>
      <c r="CW40" s="253"/>
      <c r="CX40" s="175"/>
      <c r="CY40" s="176">
        <v>43799</v>
      </c>
      <c r="CZ40" s="172">
        <v>0</v>
      </c>
      <c r="DA40" s="172">
        <v>0.02</v>
      </c>
      <c r="DB40" s="172">
        <v>0.11333333333333333</v>
      </c>
      <c r="DC40" s="172">
        <v>2.6666666666666661E-2</v>
      </c>
      <c r="DD40" s="172">
        <v>-2.8333333333333339E-2</v>
      </c>
      <c r="DE40" s="172">
        <v>0.35833333333333339</v>
      </c>
      <c r="DF40" s="172"/>
      <c r="DG40" s="172"/>
      <c r="DH40" s="172"/>
      <c r="DI40" s="172"/>
      <c r="DJ40" s="174"/>
      <c r="DK40" s="174"/>
    </row>
    <row r="41" spans="1:115">
      <c r="B41" s="171">
        <v>43830</v>
      </c>
      <c r="C41" s="178">
        <v>5.7706507426967146</v>
      </c>
      <c r="D41" s="178">
        <v>-0.35698586408584587</v>
      </c>
      <c r="E41" s="178">
        <v>6.2844764484933924</v>
      </c>
      <c r="F41" s="178">
        <v>22.697256967479952</v>
      </c>
      <c r="H41" s="189">
        <v>23519.511999999999</v>
      </c>
      <c r="I41" s="189">
        <v>8838.1550000000007</v>
      </c>
      <c r="J41" s="189">
        <v>41212.790999999997</v>
      </c>
      <c r="K41" s="189">
        <v>5783.2529999999997</v>
      </c>
      <c r="L41" s="249"/>
      <c r="M41" s="175"/>
      <c r="N41" s="175"/>
      <c r="O41" s="177">
        <v>43830</v>
      </c>
      <c r="P41" s="251">
        <v>5.7706507426967146</v>
      </c>
      <c r="Q41" s="251">
        <v>4.8091162077051886</v>
      </c>
      <c r="R41" s="251">
        <v>5.7657088861230221</v>
      </c>
      <c r="S41" s="178">
        <v>8.9455530899837257</v>
      </c>
      <c r="T41" s="178"/>
      <c r="U41" s="189">
        <v>23519.511999999999</v>
      </c>
      <c r="V41" s="189">
        <v>8877.4380000000001</v>
      </c>
      <c r="W41" s="189">
        <v>6493.0510000000004</v>
      </c>
      <c r="X41" s="189">
        <v>2809.2939999999999</v>
      </c>
      <c r="Y41" s="175"/>
      <c r="Z41" s="175"/>
      <c r="AA41" s="250">
        <v>40908</v>
      </c>
      <c r="AB41" s="178">
        <v>5.5472929999999998</v>
      </c>
      <c r="AC41" s="178"/>
      <c r="AD41" s="178">
        <v>11.2436711811875</v>
      </c>
      <c r="AE41" s="178"/>
      <c r="AF41" s="178"/>
      <c r="AH41" s="178"/>
      <c r="AI41" s="251"/>
      <c r="AJ41" s="175"/>
      <c r="AK41" s="175"/>
      <c r="AL41" s="250">
        <v>43830</v>
      </c>
      <c r="AM41" s="178">
        <v>6.4669243848690973E-3</v>
      </c>
      <c r="AN41" s="178">
        <v>0.81311860630076027</v>
      </c>
      <c r="AO41" s="173" t="s">
        <v>314</v>
      </c>
      <c r="AP41" s="173">
        <v>0.24064084491622323</v>
      </c>
      <c r="AQ41" s="173">
        <v>4.4572215313589396</v>
      </c>
      <c r="AR41" s="173">
        <v>4.0137525654808925</v>
      </c>
      <c r="AS41" s="173">
        <v>1.9743735177541868</v>
      </c>
      <c r="AT41" s="173">
        <v>1.3029961294473738</v>
      </c>
      <c r="AV41" s="173">
        <v>2.2057296025900337</v>
      </c>
      <c r="AW41" s="173">
        <v>2.9306641383918</v>
      </c>
      <c r="AX41" s="251"/>
      <c r="AY41" s="251"/>
      <c r="AZ41" s="175"/>
      <c r="BA41" s="175"/>
      <c r="BB41" s="176">
        <v>43830</v>
      </c>
      <c r="BC41" s="173">
        <v>-0.44993636631083245</v>
      </c>
      <c r="BD41" s="173">
        <v>7.2143769710397709</v>
      </c>
      <c r="BE41" s="173">
        <v>8.7088434449596122</v>
      </c>
      <c r="BF41" s="251"/>
      <c r="BG41" s="189">
        <v>6757.5290000000005</v>
      </c>
      <c r="BH41" s="189">
        <v>31069.308000000001</v>
      </c>
      <c r="BI41" s="189">
        <v>20364.507000000001</v>
      </c>
      <c r="BJ41" s="251"/>
      <c r="BK41" s="251"/>
      <c r="BL41" s="251"/>
      <c r="BM41" s="251"/>
      <c r="BN41" s="251"/>
      <c r="BO41" s="251"/>
      <c r="BP41" s="251"/>
      <c r="BQ41" s="251"/>
      <c r="BR41" s="175"/>
      <c r="BS41" s="252">
        <v>43800</v>
      </c>
      <c r="BT41" s="440">
        <v>10.988249778747559</v>
      </c>
      <c r="BU41" s="440">
        <v>3.529465913772583</v>
      </c>
      <c r="BV41" s="440">
        <v>311.3289794921875</v>
      </c>
      <c r="BW41" s="440">
        <v>100</v>
      </c>
      <c r="BX41" s="178"/>
      <c r="BY41" s="178"/>
      <c r="BZ41" s="178"/>
      <c r="CA41" s="254"/>
      <c r="CB41" s="178"/>
      <c r="CC41" s="178"/>
      <c r="CD41" s="178"/>
      <c r="CE41" s="178"/>
      <c r="CF41" s="178"/>
      <c r="CG41" s="178"/>
      <c r="CH41" s="178"/>
      <c r="CI41" s="175"/>
      <c r="CJ41" s="176">
        <v>43830</v>
      </c>
      <c r="CK41" s="172">
        <v>0.01</v>
      </c>
      <c r="CL41" s="172">
        <v>0.16333333333333333</v>
      </c>
      <c r="CM41" s="172">
        <v>0.38499999999999995</v>
      </c>
      <c r="CN41" s="172">
        <v>0.03</v>
      </c>
      <c r="CO41" s="172">
        <v>0.25</v>
      </c>
      <c r="CP41" s="172">
        <v>0.52833333333333343</v>
      </c>
      <c r="CQ41" s="172"/>
      <c r="CR41" s="172"/>
      <c r="CS41" s="172"/>
      <c r="CT41" s="172"/>
      <c r="CU41" s="174"/>
      <c r="CV41" s="174"/>
      <c r="CW41" s="253"/>
      <c r="CX41" s="175"/>
      <c r="CY41" s="176">
        <v>43830</v>
      </c>
      <c r="CZ41" s="172">
        <v>0</v>
      </c>
      <c r="DA41" s="172">
        <v>1.6666666666666666E-2</v>
      </c>
      <c r="DB41" s="172">
        <v>0.10666666666666667</v>
      </c>
      <c r="DC41" s="172">
        <v>2.3333333333333334E-2</v>
      </c>
      <c r="DD41" s="172">
        <v>-3.1666666666666669E-2</v>
      </c>
      <c r="DE41" s="172">
        <v>0.34333333333333332</v>
      </c>
      <c r="DF41" s="172"/>
      <c r="DG41" s="172"/>
      <c r="DH41" s="172"/>
      <c r="DI41" s="172"/>
      <c r="DJ41" s="174"/>
      <c r="DK41" s="174"/>
    </row>
    <row r="42" spans="1:115">
      <c r="B42" s="171">
        <v>43861</v>
      </c>
      <c r="C42" s="178">
        <v>5.8062285965281069</v>
      </c>
      <c r="D42" s="178">
        <v>-2.522686854265932</v>
      </c>
      <c r="E42" s="178">
        <v>6.9564780080409783</v>
      </c>
      <c r="F42" s="178">
        <v>21.552310893354854</v>
      </c>
      <c r="H42" s="189">
        <v>23758.358</v>
      </c>
      <c r="I42" s="189">
        <v>8601.5570000000007</v>
      </c>
      <c r="J42" s="189">
        <v>41705.809000000001</v>
      </c>
      <c r="K42" s="189">
        <v>5705.8320000000003</v>
      </c>
      <c r="L42" s="249"/>
      <c r="M42" s="175"/>
      <c r="N42" s="175"/>
      <c r="O42" s="177">
        <v>43861</v>
      </c>
      <c r="P42" s="173">
        <v>5.8062285965281069</v>
      </c>
      <c r="Q42" s="173">
        <v>5.1553446585840934</v>
      </c>
      <c r="R42" s="173">
        <v>5.6024725499119077</v>
      </c>
      <c r="S42" s="173">
        <v>7.7451078938034268</v>
      </c>
      <c r="T42" s="178"/>
      <c r="U42" s="189">
        <v>23758.358</v>
      </c>
      <c r="V42" s="189">
        <v>9080.0210000000006</v>
      </c>
      <c r="W42" s="189">
        <v>6516.1710000000003</v>
      </c>
      <c r="X42" s="189">
        <v>2797.6889999999999</v>
      </c>
      <c r="Y42" s="175"/>
      <c r="Z42" s="175"/>
      <c r="AA42" s="250">
        <v>40939</v>
      </c>
      <c r="AB42" s="178">
        <v>5.5813419999999994</v>
      </c>
      <c r="AC42" s="178"/>
      <c r="AD42" s="178">
        <v>11.2426515570028</v>
      </c>
      <c r="AE42" s="178"/>
      <c r="AF42" s="178"/>
      <c r="AH42" s="178"/>
      <c r="AI42" s="251"/>
      <c r="AJ42" s="175"/>
      <c r="AK42" s="175"/>
      <c r="AL42" s="250">
        <v>43861</v>
      </c>
      <c r="AM42" s="178">
        <v>7.356922255290564E-3</v>
      </c>
      <c r="AN42" s="178">
        <v>0.79567256467185166</v>
      </c>
      <c r="AO42" s="173" t="s">
        <v>314</v>
      </c>
      <c r="AP42" s="173">
        <v>0.25459998181701732</v>
      </c>
      <c r="AQ42" s="173">
        <v>4.4126219993360296</v>
      </c>
      <c r="AR42" s="173">
        <v>4.0618180935062762</v>
      </c>
      <c r="AS42" s="173">
        <v>1.9780569014677754</v>
      </c>
      <c r="AT42" s="173">
        <v>1.2454462600152918</v>
      </c>
      <c r="AV42" s="173">
        <v>2.2028706997315246</v>
      </c>
      <c r="AW42" s="173">
        <v>2.9192198514932226</v>
      </c>
      <c r="AX42" s="251"/>
      <c r="AY42" s="251"/>
      <c r="AZ42" s="175"/>
      <c r="BA42" s="175"/>
      <c r="BB42" s="176">
        <v>43861</v>
      </c>
      <c r="BC42" s="173">
        <v>1.5143328467617012</v>
      </c>
      <c r="BD42" s="173">
        <v>7.4655112213508623</v>
      </c>
      <c r="BE42" s="173">
        <v>7.7743919725807187</v>
      </c>
      <c r="BF42" s="251"/>
      <c r="BG42" s="189">
        <v>6585.116</v>
      </c>
      <c r="BH42" s="189">
        <v>31116.714</v>
      </c>
      <c r="BI42" s="189">
        <v>20433.183000000001</v>
      </c>
      <c r="BJ42" s="251"/>
      <c r="BK42" s="251"/>
      <c r="BL42" s="251"/>
      <c r="BM42" s="251"/>
      <c r="BN42" s="251"/>
      <c r="BO42" s="251"/>
      <c r="BP42" s="251"/>
      <c r="BQ42" s="251"/>
      <c r="BR42" s="175"/>
      <c r="BS42" s="252">
        <v>43831</v>
      </c>
      <c r="BT42" s="440">
        <v>10.537240982055664</v>
      </c>
      <c r="BU42" s="440">
        <v>3.6345961093902588</v>
      </c>
      <c r="BV42" s="440">
        <v>289.91506958007813</v>
      </c>
      <c r="BW42" s="440">
        <v>100</v>
      </c>
      <c r="BX42" s="178"/>
      <c r="BY42" s="178"/>
      <c r="BZ42" s="178"/>
      <c r="CA42" s="254"/>
      <c r="CB42" s="178"/>
      <c r="CC42" s="178"/>
      <c r="CD42" s="178"/>
      <c r="CE42" s="178"/>
      <c r="CF42" s="178"/>
      <c r="CG42" s="178"/>
      <c r="CH42" s="178"/>
      <c r="CI42" s="175"/>
      <c r="CJ42" s="176">
        <v>43861</v>
      </c>
      <c r="CK42" s="172">
        <v>0.01</v>
      </c>
      <c r="CL42" s="172">
        <v>0.155</v>
      </c>
      <c r="CM42" s="172">
        <v>0.37166666666666665</v>
      </c>
      <c r="CN42" s="172">
        <v>2.8333333333333332E-2</v>
      </c>
      <c r="CO42" s="172">
        <v>0.245</v>
      </c>
      <c r="CP42" s="172">
        <v>0.51833333333333342</v>
      </c>
      <c r="CQ42" s="172"/>
      <c r="CR42" s="172"/>
      <c r="CS42" s="172"/>
      <c r="CT42" s="172"/>
      <c r="CU42" s="174"/>
      <c r="CV42" s="174"/>
      <c r="CW42" s="253"/>
      <c r="CX42" s="175"/>
      <c r="CY42" s="176">
        <v>43861</v>
      </c>
      <c r="CZ42" s="172">
        <v>0</v>
      </c>
      <c r="DA42" s="172">
        <v>1.6666666666666666E-2</v>
      </c>
      <c r="DB42" s="172">
        <v>9.8333333333333328E-2</v>
      </c>
      <c r="DC42" s="172">
        <v>0.02</v>
      </c>
      <c r="DD42" s="172">
        <v>-5.000000000000001E-2</v>
      </c>
      <c r="DE42" s="172">
        <v>0.33500000000000002</v>
      </c>
      <c r="DF42" s="172"/>
      <c r="DG42" s="172"/>
      <c r="DH42" s="172"/>
      <c r="DI42" s="172"/>
      <c r="DJ42" s="174"/>
      <c r="DK42" s="174"/>
    </row>
    <row r="43" spans="1:115">
      <c r="B43" s="171">
        <v>43890</v>
      </c>
      <c r="C43" s="178">
        <v>6.0765453444416195</v>
      </c>
      <c r="D43" s="178">
        <v>-1.7797293600552488</v>
      </c>
      <c r="E43" s="178">
        <v>5.2606885786273594</v>
      </c>
      <c r="F43" s="178">
        <v>2.7310781403642403</v>
      </c>
      <c r="H43" s="189">
        <v>23884.126</v>
      </c>
      <c r="I43" s="189">
        <v>8559.6529999999984</v>
      </c>
      <c r="J43" s="189">
        <v>41478.767999999996</v>
      </c>
      <c r="K43" s="189">
        <v>5374.1750000000002</v>
      </c>
      <c r="L43" s="249"/>
      <c r="M43" s="175"/>
      <c r="N43" s="175"/>
      <c r="O43" s="177">
        <v>43890</v>
      </c>
      <c r="P43" s="251">
        <v>6.0765453444416195</v>
      </c>
      <c r="Q43" s="251">
        <v>5.3968397507273114</v>
      </c>
      <c r="R43" s="251">
        <v>5.6952974531012002</v>
      </c>
      <c r="S43" s="178">
        <v>6.6851892164388582</v>
      </c>
      <c r="T43" s="178"/>
      <c r="U43" s="189">
        <v>23884.126</v>
      </c>
      <c r="V43" s="189">
        <v>9160.9310000000005</v>
      </c>
      <c r="W43" s="189">
        <v>6533.7809999999999</v>
      </c>
      <c r="X43" s="189">
        <v>2793.4769999999999</v>
      </c>
      <c r="Y43" s="175"/>
      <c r="Z43" s="175"/>
      <c r="AA43" s="250">
        <v>40968</v>
      </c>
      <c r="AB43" s="178">
        <v>5.9886559999999998</v>
      </c>
      <c r="AC43" s="178"/>
      <c r="AD43" s="178">
        <v>12.083589333558599</v>
      </c>
      <c r="AE43" s="178"/>
      <c r="AF43" s="178"/>
      <c r="AH43" s="178"/>
      <c r="AI43" s="251"/>
      <c r="AJ43" s="175"/>
      <c r="AK43" s="175"/>
      <c r="AL43" s="250">
        <v>43890</v>
      </c>
      <c r="AM43" s="178">
        <v>7.4662983437455447E-3</v>
      </c>
      <c r="AN43" s="178">
        <v>0.79524254130245686</v>
      </c>
      <c r="AO43" s="173" t="s">
        <v>314</v>
      </c>
      <c r="AP43" s="173">
        <v>0.25020797224371483</v>
      </c>
      <c r="AQ43" s="173">
        <v>4.3679497760195254</v>
      </c>
      <c r="AR43" s="173">
        <v>4.0957730236296497</v>
      </c>
      <c r="AS43" s="173">
        <v>1.9795193261768473</v>
      </c>
      <c r="AT43" s="173">
        <v>1.2415397784624063</v>
      </c>
      <c r="AV43" s="173">
        <v>2.1993696976940083</v>
      </c>
      <c r="AW43" s="173">
        <v>2.9744928981916776</v>
      </c>
      <c r="AX43" s="251"/>
      <c r="AY43" s="251"/>
      <c r="AZ43" s="175"/>
      <c r="BA43" s="175"/>
      <c r="BB43" s="176">
        <v>43890</v>
      </c>
      <c r="BC43" s="173">
        <v>1.9922784611319466</v>
      </c>
      <c r="BD43" s="173">
        <v>5.7052508758993703</v>
      </c>
      <c r="BE43" s="173">
        <v>7.3216124462405885</v>
      </c>
      <c r="BF43" s="251"/>
      <c r="BG43" s="189">
        <v>6584.8519999999999</v>
      </c>
      <c r="BH43" s="189">
        <v>31101.249</v>
      </c>
      <c r="BI43" s="189">
        <v>20496.082999999999</v>
      </c>
      <c r="BJ43" s="251"/>
      <c r="BK43" s="251"/>
      <c r="BL43" s="251"/>
      <c r="BM43" s="251"/>
      <c r="BN43" s="251"/>
      <c r="BO43" s="251"/>
      <c r="BP43" s="251"/>
      <c r="BQ43" s="251"/>
      <c r="BR43" s="175"/>
      <c r="BS43" s="252">
        <v>43862</v>
      </c>
      <c r="BT43" s="440">
        <v>10.222044944763184</v>
      </c>
      <c r="BU43" s="440">
        <v>3.3284339904785156</v>
      </c>
      <c r="BV43" s="440">
        <v>307.11273193359375</v>
      </c>
      <c r="BW43" s="440">
        <v>100</v>
      </c>
      <c r="BX43" s="178"/>
      <c r="BY43" s="178"/>
      <c r="BZ43" s="178"/>
      <c r="CA43" s="254"/>
      <c r="CB43" s="178"/>
      <c r="CC43" s="178"/>
      <c r="CD43" s="178"/>
      <c r="CE43" s="178"/>
      <c r="CF43" s="178"/>
      <c r="CG43" s="178"/>
      <c r="CH43" s="178"/>
      <c r="CI43" s="175"/>
      <c r="CJ43" s="176">
        <v>43890</v>
      </c>
      <c r="CK43" s="172">
        <v>0.01</v>
      </c>
      <c r="CL43" s="172">
        <v>0.13499999999999998</v>
      </c>
      <c r="CM43" s="172">
        <v>0.36833333333333335</v>
      </c>
      <c r="CN43" s="172">
        <v>2.6666666666666661E-2</v>
      </c>
      <c r="CO43" s="172">
        <v>0.255</v>
      </c>
      <c r="CP43" s="172">
        <v>0.50833333333333341</v>
      </c>
      <c r="CQ43" s="172"/>
      <c r="CR43" s="172"/>
      <c r="CS43" s="172"/>
      <c r="CT43" s="172"/>
      <c r="CU43" s="174"/>
      <c r="CV43" s="174"/>
      <c r="CW43" s="253"/>
      <c r="CX43" s="175"/>
      <c r="CY43" s="176">
        <v>43890</v>
      </c>
      <c r="CZ43" s="172">
        <v>0</v>
      </c>
      <c r="DA43" s="172">
        <v>1.8333333333333333E-2</v>
      </c>
      <c r="DB43" s="172">
        <v>8.8333333333333333E-2</v>
      </c>
      <c r="DC43" s="172">
        <v>1.4999999999999999E-2</v>
      </c>
      <c r="DD43" s="172">
        <v>-6.3333333333333339E-2</v>
      </c>
      <c r="DE43" s="172">
        <v>0.32166666666666671</v>
      </c>
      <c r="DF43" s="172"/>
      <c r="DG43" s="172"/>
      <c r="DH43" s="172"/>
      <c r="DI43" s="172"/>
      <c r="DJ43" s="174"/>
      <c r="DK43" s="174"/>
    </row>
    <row r="44" spans="1:115">
      <c r="B44" s="171">
        <v>43921</v>
      </c>
      <c r="C44" s="178">
        <v>6.2355148345573319</v>
      </c>
      <c r="D44" s="178">
        <v>-0.88582682768675314</v>
      </c>
      <c r="E44" s="178">
        <v>6.742971461142</v>
      </c>
      <c r="F44" s="178">
        <v>12.021673986949132</v>
      </c>
      <c r="H44" s="189">
        <v>24007.687000000002</v>
      </c>
      <c r="I44" s="189">
        <v>8704.9549999999999</v>
      </c>
      <c r="J44" s="189">
        <v>42143.991000000002</v>
      </c>
      <c r="K44" s="189">
        <v>5697.5309999999999</v>
      </c>
      <c r="L44" s="249"/>
      <c r="M44" s="175"/>
      <c r="N44" s="175"/>
      <c r="O44" s="177">
        <v>43921</v>
      </c>
      <c r="P44" s="173">
        <v>6.2355148345573319</v>
      </c>
      <c r="Q44" s="173">
        <v>7.2867760042504282</v>
      </c>
      <c r="R44" s="173">
        <v>5.3323742674248997</v>
      </c>
      <c r="S44" s="173">
        <v>4.2593388917510522</v>
      </c>
      <c r="T44" s="178"/>
      <c r="U44" s="189">
        <v>24007.687000000002</v>
      </c>
      <c r="V44" s="189">
        <v>9357.5290000000005</v>
      </c>
      <c r="W44" s="189">
        <v>6545.7539999999999</v>
      </c>
      <c r="X44" s="189">
        <v>2766.41</v>
      </c>
      <c r="Y44" s="175"/>
      <c r="Z44" s="175"/>
      <c r="AA44" s="250">
        <v>40999</v>
      </c>
      <c r="AB44" s="178">
        <v>6.2409399999999993</v>
      </c>
      <c r="AC44" s="178"/>
      <c r="AD44" s="178">
        <v>12.3388815432403</v>
      </c>
      <c r="AE44" s="178"/>
      <c r="AF44" s="178"/>
      <c r="AH44" s="178"/>
      <c r="AI44" s="251"/>
      <c r="AJ44" s="175"/>
      <c r="AK44" s="175"/>
      <c r="AL44" s="250">
        <v>43921</v>
      </c>
      <c r="AM44" s="178">
        <v>6.6828040612914863E-3</v>
      </c>
      <c r="AN44" s="178">
        <v>0.44703611120520387</v>
      </c>
      <c r="AO44" s="173" t="s">
        <v>314</v>
      </c>
      <c r="AP44" s="173">
        <v>0.2484547835985691</v>
      </c>
      <c r="AQ44" s="173">
        <v>4.2893336821758572</v>
      </c>
      <c r="AR44" s="173">
        <v>4.0654632706896798</v>
      </c>
      <c r="AS44" s="173">
        <v>2.0091189694439926</v>
      </c>
      <c r="AT44" s="173">
        <v>1.2479675935228216</v>
      </c>
      <c r="AV44" s="173">
        <v>2.1630985355798895</v>
      </c>
      <c r="AW44" s="173">
        <v>2.9400779517625426</v>
      </c>
      <c r="AX44" s="251"/>
      <c r="AY44" s="251"/>
      <c r="AZ44" s="175"/>
      <c r="BA44" s="175"/>
      <c r="BB44" s="176">
        <v>43921</v>
      </c>
      <c r="BC44" s="173">
        <v>7.5151809993156293</v>
      </c>
      <c r="BD44" s="173">
        <v>7.7755382600759537</v>
      </c>
      <c r="BE44" s="173">
        <v>7.8481691265426701</v>
      </c>
      <c r="BF44" s="251"/>
      <c r="BG44" s="189">
        <v>7036.7169999999996</v>
      </c>
      <c r="BH44" s="189">
        <v>31719.353999999999</v>
      </c>
      <c r="BI44" s="189">
        <v>20636.208999999999</v>
      </c>
      <c r="BJ44" s="251"/>
      <c r="BK44" s="251"/>
      <c r="BL44" s="251"/>
      <c r="BM44" s="251"/>
      <c r="BN44" s="251"/>
      <c r="BO44" s="251"/>
      <c r="BP44" s="251"/>
      <c r="BQ44" s="251"/>
      <c r="BR44" s="175"/>
      <c r="BS44" s="252">
        <v>43891</v>
      </c>
      <c r="BT44" s="440">
        <v>10.60297966003418</v>
      </c>
      <c r="BU44" s="440">
        <v>3.6884009838104248</v>
      </c>
      <c r="BV44" s="440">
        <v>287.46820068359375</v>
      </c>
      <c r="BW44" s="440">
        <v>100</v>
      </c>
      <c r="BX44" s="178"/>
      <c r="BY44" s="178"/>
      <c r="BZ44" s="178"/>
      <c r="CA44" s="254"/>
      <c r="CB44" s="178"/>
      <c r="CC44" s="178"/>
      <c r="CD44" s="178"/>
      <c r="CE44" s="178"/>
      <c r="CF44" s="178"/>
      <c r="CG44" s="178"/>
      <c r="CH44" s="178"/>
      <c r="CI44" s="175"/>
      <c r="CJ44" s="176">
        <v>43921</v>
      </c>
      <c r="CK44" s="172">
        <v>0.01</v>
      </c>
      <c r="CL44" s="172">
        <v>0.13333333333333333</v>
      </c>
      <c r="CM44" s="172">
        <v>0.35666666666666669</v>
      </c>
      <c r="CN44" s="172">
        <v>2.4999999999999998E-2</v>
      </c>
      <c r="CO44" s="172">
        <v>0.26500000000000001</v>
      </c>
      <c r="CP44" s="172">
        <v>0.48666666666666675</v>
      </c>
      <c r="CQ44" s="172"/>
      <c r="CR44" s="172"/>
      <c r="CS44" s="172"/>
      <c r="CT44" s="172"/>
      <c r="CU44" s="174"/>
      <c r="CV44" s="174"/>
      <c r="CW44" s="253"/>
      <c r="CX44" s="175"/>
      <c r="CY44" s="176">
        <v>43921</v>
      </c>
      <c r="CZ44" s="172">
        <v>0</v>
      </c>
      <c r="DA44" s="172">
        <v>1.8333333333333333E-2</v>
      </c>
      <c r="DB44" s="172">
        <v>8.5000000000000006E-2</v>
      </c>
      <c r="DC44" s="172">
        <v>0.01</v>
      </c>
      <c r="DD44" s="172">
        <v>-6.6666666666666666E-2</v>
      </c>
      <c r="DE44" s="172">
        <v>0.28499999999999998</v>
      </c>
      <c r="DF44" s="172"/>
      <c r="DG44" s="172"/>
      <c r="DH44" s="172"/>
      <c r="DI44" s="172"/>
      <c r="DJ44" s="174"/>
      <c r="DK44" s="174"/>
    </row>
    <row r="45" spans="1:115">
      <c r="B45" s="171">
        <v>43951</v>
      </c>
      <c r="C45" s="178">
        <v>5.5393864441128704</v>
      </c>
      <c r="D45" s="178">
        <v>-4.4483648442000252</v>
      </c>
      <c r="E45" s="178">
        <v>7.4723286288743695</v>
      </c>
      <c r="F45" s="178">
        <v>27.049816716583464</v>
      </c>
      <c r="H45" s="189">
        <v>23858.811000000002</v>
      </c>
      <c r="I45" s="189">
        <v>8649.1409999999996</v>
      </c>
      <c r="J45" s="189">
        <v>42545.203999999998</v>
      </c>
      <c r="K45" s="189">
        <v>6308.3549999999996</v>
      </c>
      <c r="L45" s="249"/>
      <c r="M45" s="175"/>
      <c r="N45" s="175"/>
      <c r="O45" s="177">
        <v>43951</v>
      </c>
      <c r="P45" s="251">
        <v>5.5393864441128704</v>
      </c>
      <c r="Q45" s="251">
        <v>6.6341173799437048</v>
      </c>
      <c r="R45" s="251">
        <v>5.1677031704970844</v>
      </c>
      <c r="S45" s="178">
        <v>1.1881630930862253</v>
      </c>
      <c r="T45" s="178"/>
      <c r="U45" s="189">
        <v>23858.811000000002</v>
      </c>
      <c r="V45" s="189">
        <v>9256.8960000000006</v>
      </c>
      <c r="W45" s="189">
        <v>6556.4269999999997</v>
      </c>
      <c r="X45" s="189">
        <v>2719.527</v>
      </c>
      <c r="Y45" s="175"/>
      <c r="Z45" s="175"/>
      <c r="AA45" s="250">
        <v>41029</v>
      </c>
      <c r="AB45" s="178">
        <v>6.597811000000001</v>
      </c>
      <c r="AC45" s="178"/>
      <c r="AD45" s="178">
        <v>13.0522439360803</v>
      </c>
      <c r="AE45" s="178"/>
      <c r="AF45" s="178"/>
      <c r="AH45" s="178"/>
      <c r="AI45" s="251"/>
      <c r="AJ45" s="175"/>
      <c r="AK45" s="175"/>
      <c r="AL45" s="250">
        <v>43951</v>
      </c>
      <c r="AM45" s="178">
        <v>7.0383235109715394E-3</v>
      </c>
      <c r="AN45" s="178">
        <v>0.78816069539024636</v>
      </c>
      <c r="AO45" s="173" t="s">
        <v>314</v>
      </c>
      <c r="AP45" s="173">
        <v>0.24414822503945824</v>
      </c>
      <c r="AQ45" s="173">
        <v>4.2563669977938412</v>
      </c>
      <c r="AR45" s="173">
        <v>4.092810892862814</v>
      </c>
      <c r="AS45" s="173">
        <v>2.0226026665625958</v>
      </c>
      <c r="AT45" s="173">
        <v>1.2394655734886766</v>
      </c>
      <c r="AV45" s="173">
        <v>2.1364892831316307</v>
      </c>
      <c r="AW45" s="173">
        <v>2.9076132080049626</v>
      </c>
      <c r="AX45" s="251"/>
      <c r="AY45" s="251"/>
      <c r="AZ45" s="175"/>
      <c r="BA45" s="175"/>
      <c r="BB45" s="176">
        <v>43951</v>
      </c>
      <c r="BC45" s="173">
        <v>6.9908742586549888</v>
      </c>
      <c r="BD45" s="173">
        <v>8.3020701531262286</v>
      </c>
      <c r="BE45" s="173">
        <v>9.7869497860227472</v>
      </c>
      <c r="BF45" s="251"/>
      <c r="BG45" s="189">
        <v>7045.7</v>
      </c>
      <c r="BH45" s="189">
        <v>31964.221000000001</v>
      </c>
      <c r="BI45" s="189">
        <v>21008.991000000002</v>
      </c>
      <c r="BJ45" s="251"/>
      <c r="BK45" s="251"/>
      <c r="BL45" s="251"/>
      <c r="BM45" s="251"/>
      <c r="BN45" s="251"/>
      <c r="BO45" s="251"/>
      <c r="BP45" s="251"/>
      <c r="BQ45" s="251"/>
      <c r="BR45" s="175"/>
      <c r="BS45" s="252">
        <v>43922</v>
      </c>
      <c r="BT45" s="440">
        <v>11.094185829162598</v>
      </c>
      <c r="BU45" s="440">
        <v>3.6002705097198486</v>
      </c>
      <c r="BV45" s="440">
        <v>308.14865112304688</v>
      </c>
      <c r="BW45" s="440">
        <v>100</v>
      </c>
      <c r="BX45" s="178"/>
      <c r="BY45" s="178"/>
      <c r="BZ45" s="178"/>
      <c r="CA45" s="254"/>
      <c r="CB45" s="178"/>
      <c r="CC45" s="178"/>
      <c r="CD45" s="178"/>
      <c r="CE45" s="178"/>
      <c r="CF45" s="178"/>
      <c r="CG45" s="178"/>
      <c r="CH45" s="178"/>
      <c r="CI45" s="175"/>
      <c r="CJ45" s="176">
        <v>43951</v>
      </c>
      <c r="CK45" s="172">
        <v>0.01</v>
      </c>
      <c r="CL45" s="172">
        <v>0.14166666666666664</v>
      </c>
      <c r="CM45" s="172">
        <v>0.33166666666666672</v>
      </c>
      <c r="CN45" s="172">
        <v>2.3333333333333334E-2</v>
      </c>
      <c r="CO45" s="172">
        <v>0.26333333333333336</v>
      </c>
      <c r="CP45" s="172">
        <v>0.46833333333333332</v>
      </c>
      <c r="CQ45" s="172"/>
      <c r="CR45" s="172"/>
      <c r="CS45" s="172"/>
      <c r="CT45" s="172"/>
      <c r="CU45" s="174"/>
      <c r="CV45" s="174"/>
      <c r="CW45" s="253"/>
      <c r="CX45" s="175"/>
      <c r="CY45" s="176">
        <v>43951</v>
      </c>
      <c r="CZ45" s="172">
        <v>0</v>
      </c>
      <c r="DA45" s="172">
        <v>0.02</v>
      </c>
      <c r="DB45" s="172">
        <v>8.8333333333333333E-2</v>
      </c>
      <c r="DC45" s="172">
        <v>6.6666666666666671E-3</v>
      </c>
      <c r="DD45" s="172">
        <v>-7.3333333333333334E-2</v>
      </c>
      <c r="DE45" s="172">
        <v>0.29333333333333339</v>
      </c>
      <c r="DF45" s="172"/>
      <c r="DG45" s="172"/>
      <c r="DH45" s="172"/>
      <c r="DI45" s="172"/>
      <c r="DJ45" s="174"/>
      <c r="DK45" s="174"/>
    </row>
    <row r="46" spans="1:115">
      <c r="B46" s="171">
        <v>43982</v>
      </c>
      <c r="C46" s="178">
        <v>4.1015980592894241</v>
      </c>
      <c r="D46" s="178">
        <v>-5.6571391342386317</v>
      </c>
      <c r="E46" s="178">
        <v>7.2331051369910693</v>
      </c>
      <c r="F46" s="178">
        <v>34.99928875607916</v>
      </c>
      <c r="H46" s="189">
        <v>23689.14</v>
      </c>
      <c r="I46" s="189">
        <v>8616.007999999998</v>
      </c>
      <c r="J46" s="189">
        <v>42878.578999999998</v>
      </c>
      <c r="K46" s="189">
        <v>6785.6109999999999</v>
      </c>
      <c r="L46" s="249"/>
      <c r="M46" s="175"/>
      <c r="N46" s="175"/>
      <c r="O46" s="177">
        <v>43982</v>
      </c>
      <c r="P46" s="173">
        <v>4.1015980592894241</v>
      </c>
      <c r="Q46" s="173">
        <v>5.1130742781223315</v>
      </c>
      <c r="R46" s="173">
        <v>4.7000269682044848</v>
      </c>
      <c r="S46" s="173">
        <v>-0.39046786891477892</v>
      </c>
      <c r="T46" s="178"/>
      <c r="U46" s="189">
        <v>23689.14</v>
      </c>
      <c r="V46" s="189">
        <v>9085.7039999999997</v>
      </c>
      <c r="W46" s="189">
        <v>6565.0550000000003</v>
      </c>
      <c r="X46" s="189">
        <v>2704.0920000000001</v>
      </c>
      <c r="Y46" s="175"/>
      <c r="Z46" s="175"/>
      <c r="AA46" s="250">
        <v>41060</v>
      </c>
      <c r="AB46" s="178">
        <v>6.4685859999999993</v>
      </c>
      <c r="AC46" s="178"/>
      <c r="AD46" s="178">
        <v>12.8309607877706</v>
      </c>
      <c r="AE46" s="178"/>
      <c r="AF46" s="178"/>
      <c r="AH46" s="178"/>
      <c r="AI46" s="251"/>
      <c r="AJ46" s="175"/>
      <c r="AK46" s="175"/>
      <c r="AL46" s="250">
        <v>43982</v>
      </c>
      <c r="AM46" s="178">
        <v>2.7306272645587746E-5</v>
      </c>
      <c r="AN46" s="178">
        <v>0.78915102008371529</v>
      </c>
      <c r="AO46" s="173" t="s">
        <v>314</v>
      </c>
      <c r="AP46" s="173">
        <v>0.22757260335608073</v>
      </c>
      <c r="AQ46" s="173">
        <v>4.1997869226339741</v>
      </c>
      <c r="AR46" s="173">
        <v>3.9964113186660795</v>
      </c>
      <c r="AS46" s="173">
        <v>2.0696463897379234</v>
      </c>
      <c r="AT46" s="173">
        <v>1.2172472335439393</v>
      </c>
      <c r="AV46" s="173">
        <v>2.090402548907508</v>
      </c>
      <c r="AW46" s="173">
        <v>2.8549377961718476</v>
      </c>
      <c r="AX46" s="251"/>
      <c r="AY46" s="251"/>
      <c r="AZ46" s="175"/>
      <c r="BA46" s="175"/>
      <c r="BB46" s="176">
        <v>43982</v>
      </c>
      <c r="BC46" s="173">
        <v>12.308430826372385</v>
      </c>
      <c r="BD46" s="173">
        <v>8.5334322231088287</v>
      </c>
      <c r="BE46" s="173">
        <v>9.4107078587825512</v>
      </c>
      <c r="BF46" s="251"/>
      <c r="BG46" s="189">
        <v>7339.2560000000003</v>
      </c>
      <c r="BH46" s="189">
        <v>32308.04</v>
      </c>
      <c r="BI46" s="189">
        <v>21121.653999999999</v>
      </c>
      <c r="BJ46" s="251"/>
      <c r="BK46" s="251"/>
      <c r="BL46" s="251"/>
      <c r="BM46" s="251"/>
      <c r="BN46" s="251"/>
      <c r="BO46" s="251"/>
      <c r="BP46" s="251"/>
      <c r="BQ46" s="251"/>
      <c r="BR46" s="175"/>
      <c r="BS46" s="252">
        <v>43952</v>
      </c>
      <c r="BT46" s="440">
        <v>11.555662155151367</v>
      </c>
      <c r="BU46" s="440">
        <v>3.5471937656402588</v>
      </c>
      <c r="BV46" s="440">
        <v>325.76913452148438</v>
      </c>
      <c r="BW46" s="440">
        <v>100</v>
      </c>
      <c r="BX46" s="178"/>
      <c r="BY46" s="178"/>
      <c r="BZ46" s="178"/>
      <c r="CA46" s="254"/>
      <c r="CB46" s="178"/>
      <c r="CC46" s="178"/>
      <c r="CD46" s="178"/>
      <c r="CE46" s="178"/>
      <c r="CF46" s="178"/>
      <c r="CG46" s="178"/>
      <c r="CH46" s="178"/>
      <c r="CI46" s="175"/>
      <c r="CJ46" s="176">
        <v>43982</v>
      </c>
      <c r="CK46" s="172">
        <v>0.01</v>
      </c>
      <c r="CL46" s="172">
        <v>0.14666666666666664</v>
      </c>
      <c r="CM46" s="172">
        <v>0.30333333333333334</v>
      </c>
      <c r="CN46" s="172">
        <v>2.1666666666666667E-2</v>
      </c>
      <c r="CO46" s="172">
        <v>0.26166666666666666</v>
      </c>
      <c r="CP46" s="172">
        <v>0.46333333333333332</v>
      </c>
      <c r="CQ46" s="172"/>
      <c r="CR46" s="172"/>
      <c r="CS46" s="172"/>
      <c r="CT46" s="172"/>
      <c r="CU46" s="174"/>
      <c r="CV46" s="174"/>
      <c r="CW46" s="253"/>
      <c r="CX46" s="175"/>
      <c r="CY46" s="176">
        <v>43982</v>
      </c>
      <c r="CZ46" s="172">
        <v>0</v>
      </c>
      <c r="DA46" s="172">
        <v>2.1666666666666667E-2</v>
      </c>
      <c r="DB46" s="172">
        <v>0.10666666666666667</v>
      </c>
      <c r="DC46" s="172">
        <v>3.3333333333333335E-3</v>
      </c>
      <c r="DD46" s="172">
        <v>-8.666666666666667E-2</v>
      </c>
      <c r="DE46" s="172">
        <v>0.33</v>
      </c>
      <c r="DF46" s="172"/>
      <c r="DG46" s="172"/>
      <c r="DH46" s="172"/>
      <c r="DI46" s="172"/>
      <c r="DJ46" s="174"/>
      <c r="DK46" s="174"/>
    </row>
    <row r="47" spans="1:115">
      <c r="B47" s="171">
        <v>44012</v>
      </c>
      <c r="C47" s="178">
        <v>1.8037402807330016</v>
      </c>
      <c r="D47" s="178">
        <v>-2.8399845630390108</v>
      </c>
      <c r="E47" s="178">
        <v>7.6765722216186827</v>
      </c>
      <c r="F47" s="178">
        <v>54.293412046095369</v>
      </c>
      <c r="H47" s="189">
        <v>23463.892</v>
      </c>
      <c r="I47" s="189">
        <v>8776.3340000000007</v>
      </c>
      <c r="J47" s="189">
        <v>43234.097000000002</v>
      </c>
      <c r="K47" s="189">
        <v>7423.701</v>
      </c>
      <c r="L47" s="249"/>
      <c r="M47" s="175"/>
      <c r="N47" s="175"/>
      <c r="O47" s="177">
        <v>44012</v>
      </c>
      <c r="P47" s="251">
        <v>1.8037402807330016</v>
      </c>
      <c r="Q47" s="251">
        <v>0.59957631498293029</v>
      </c>
      <c r="R47" s="251">
        <v>4.2739703251327477</v>
      </c>
      <c r="S47" s="178">
        <v>-1.7172393540631936</v>
      </c>
      <c r="T47" s="178"/>
      <c r="U47" s="189">
        <v>23463.892</v>
      </c>
      <c r="V47" s="189">
        <v>8954.32</v>
      </c>
      <c r="W47" s="189">
        <v>6572.5749999999998</v>
      </c>
      <c r="X47" s="189">
        <v>2687.49</v>
      </c>
      <c r="Y47" s="175"/>
      <c r="Z47" s="175"/>
      <c r="AA47" s="250">
        <v>41090</v>
      </c>
      <c r="AB47" s="178">
        <v>6.3476530000000002</v>
      </c>
      <c r="AC47" s="178"/>
      <c r="AD47" s="178">
        <v>12.6414560605073</v>
      </c>
      <c r="AE47" s="178"/>
      <c r="AF47" s="178"/>
      <c r="AH47" s="178"/>
      <c r="AI47" s="251"/>
      <c r="AJ47" s="175"/>
      <c r="AK47" s="175"/>
      <c r="AL47" s="250">
        <v>44012</v>
      </c>
      <c r="AM47" s="178">
        <v>2.3451168807325819E-4</v>
      </c>
      <c r="AN47" s="178">
        <v>0.76558575550429664</v>
      </c>
      <c r="AO47" s="173" t="s">
        <v>314</v>
      </c>
      <c r="AP47" s="173">
        <v>0.20345236194200528</v>
      </c>
      <c r="AQ47" s="173">
        <v>4.0759897777927074</v>
      </c>
      <c r="AR47" s="173">
        <v>3.8923306490056682</v>
      </c>
      <c r="AS47" s="173">
        <v>1.8934646347150526</v>
      </c>
      <c r="AT47" s="173">
        <v>1.199124755470302</v>
      </c>
      <c r="AV47" s="173">
        <v>1.976014535989713</v>
      </c>
      <c r="AW47" s="173">
        <v>2.7020004551762717</v>
      </c>
      <c r="AX47" s="251"/>
      <c r="AY47" s="251"/>
      <c r="AZ47" s="175"/>
      <c r="BA47" s="175"/>
      <c r="BB47" s="176">
        <v>44012</v>
      </c>
      <c r="BC47" s="173">
        <v>13.592341676287534</v>
      </c>
      <c r="BD47" s="173">
        <v>9.9419822622168308</v>
      </c>
      <c r="BE47" s="173">
        <v>10.246741523645507</v>
      </c>
      <c r="BF47" s="251"/>
      <c r="BG47" s="189">
        <v>7317.3040000000001</v>
      </c>
      <c r="BH47" s="189">
        <v>32662.304</v>
      </c>
      <c r="BI47" s="189">
        <v>21610.175999999999</v>
      </c>
      <c r="BJ47" s="251"/>
      <c r="BK47" s="251"/>
      <c r="BL47" s="251"/>
      <c r="BM47" s="251"/>
      <c r="BN47" s="251"/>
      <c r="BO47" s="251"/>
      <c r="BP47" s="251"/>
      <c r="BQ47" s="251"/>
      <c r="BR47" s="175"/>
      <c r="BS47" s="252">
        <v>43983</v>
      </c>
      <c r="BT47" s="440">
        <v>12.367722511291504</v>
      </c>
      <c r="BU47" s="440">
        <v>3.9925143718719482</v>
      </c>
      <c r="BV47" s="440">
        <v>309.77276611328125</v>
      </c>
      <c r="BW47" s="440">
        <v>100</v>
      </c>
      <c r="BX47" s="178"/>
      <c r="BY47" s="178"/>
      <c r="BZ47" s="178"/>
      <c r="CA47" s="254"/>
      <c r="CB47" s="178"/>
      <c r="CC47" s="178"/>
      <c r="CD47" s="178"/>
      <c r="CE47" s="178"/>
      <c r="CF47" s="178"/>
      <c r="CG47" s="178"/>
      <c r="CH47" s="178"/>
      <c r="CI47" s="175"/>
      <c r="CJ47" s="176">
        <v>44012</v>
      </c>
      <c r="CK47" s="172">
        <v>0.01</v>
      </c>
      <c r="CL47" s="172">
        <v>0.14666666666666664</v>
      </c>
      <c r="CM47" s="172">
        <v>0.29166666666666669</v>
      </c>
      <c r="CN47" s="172">
        <v>0.02</v>
      </c>
      <c r="CO47" s="172">
        <v>0.26166666666666666</v>
      </c>
      <c r="CP47" s="172">
        <v>0.45833333333333331</v>
      </c>
      <c r="CQ47" s="172"/>
      <c r="CR47" s="172"/>
      <c r="CS47" s="172"/>
      <c r="CT47" s="172"/>
      <c r="CU47" s="174"/>
      <c r="CV47" s="174"/>
      <c r="CW47" s="253"/>
      <c r="CX47" s="175"/>
      <c r="CY47" s="176">
        <v>44012</v>
      </c>
      <c r="CZ47" s="172">
        <v>0</v>
      </c>
      <c r="DA47" s="172">
        <v>2.3333333333333331E-2</v>
      </c>
      <c r="DB47" s="172">
        <v>0.11666666666666668</v>
      </c>
      <c r="DC47" s="172">
        <v>1.6666666666666668E-3</v>
      </c>
      <c r="DD47" s="172">
        <v>-0.10833333333333334</v>
      </c>
      <c r="DE47" s="172">
        <v>0.34166666666666662</v>
      </c>
      <c r="DF47" s="172"/>
      <c r="DG47" s="172"/>
      <c r="DH47" s="172"/>
      <c r="DI47" s="172"/>
      <c r="DJ47" s="174"/>
      <c r="DK47" s="174"/>
    </row>
    <row r="48" spans="1:115">
      <c r="A48" s="162">
        <v>44043</v>
      </c>
      <c r="B48" s="171">
        <v>44043</v>
      </c>
      <c r="C48" s="178">
        <v>1.6254754714906117</v>
      </c>
      <c r="D48" s="178">
        <v>-0.24383492600421608</v>
      </c>
      <c r="E48" s="178">
        <v>7.7746184131304297</v>
      </c>
      <c r="F48" s="178">
        <v>45.112886220364381</v>
      </c>
      <c r="H48" s="189">
        <v>23435.107</v>
      </c>
      <c r="I48" s="189">
        <v>9092.5479999999989</v>
      </c>
      <c r="J48" s="189">
        <v>43740.885000000002</v>
      </c>
      <c r="K48" s="189">
        <v>7565.7520000000004</v>
      </c>
      <c r="L48" s="249"/>
      <c r="M48" s="175"/>
      <c r="N48" s="175">
        <v>44043</v>
      </c>
      <c r="O48" s="177">
        <v>44043</v>
      </c>
      <c r="P48" s="173">
        <v>1.6254754714906117</v>
      </c>
      <c r="Q48" s="173">
        <v>0.60741425912171909</v>
      </c>
      <c r="R48" s="173">
        <v>4.3010287328090424</v>
      </c>
      <c r="S48" s="173">
        <v>-3.004928893873271</v>
      </c>
      <c r="T48" s="178"/>
      <c r="U48" s="189">
        <v>23435.107</v>
      </c>
      <c r="V48" s="189">
        <v>8910.1890000000003</v>
      </c>
      <c r="W48" s="189">
        <v>6603.3919999999998</v>
      </c>
      <c r="X48" s="189">
        <v>2675.933</v>
      </c>
      <c r="Y48" s="175"/>
      <c r="Z48" s="175">
        <v>41090</v>
      </c>
      <c r="AA48" s="250">
        <v>41121</v>
      </c>
      <c r="AB48" s="178">
        <v>6.4936210000000001</v>
      </c>
      <c r="AC48" s="178"/>
      <c r="AD48" s="178">
        <v>13.0790877231202</v>
      </c>
      <c r="AE48" s="178"/>
      <c r="AF48" s="178"/>
      <c r="AH48" s="178"/>
      <c r="AI48" s="251"/>
      <c r="AJ48" s="175"/>
      <c r="AK48" s="175">
        <v>44043</v>
      </c>
      <c r="AL48" s="250">
        <v>44043</v>
      </c>
      <c r="AM48" s="178">
        <v>1.8026594229181896E-4</v>
      </c>
      <c r="AN48" s="178">
        <v>0.73959391761792037</v>
      </c>
      <c r="AO48" s="173" t="s">
        <v>314</v>
      </c>
      <c r="AP48" s="173">
        <v>0.2187755474722311</v>
      </c>
      <c r="AQ48" s="173">
        <v>3.9902243196001574</v>
      </c>
      <c r="AR48" s="173">
        <v>4.3014417091498913</v>
      </c>
      <c r="AS48" s="173">
        <v>1.8666266631836947</v>
      </c>
      <c r="AT48" s="173">
        <v>1.1418234597253563</v>
      </c>
      <c r="AV48" s="173">
        <v>1.9267270689143645</v>
      </c>
      <c r="AW48" s="173">
        <v>2.6719039158905193</v>
      </c>
      <c r="AX48" s="251"/>
      <c r="AY48" s="251"/>
      <c r="AZ48" s="175"/>
      <c r="BA48" s="175">
        <v>44043</v>
      </c>
      <c r="BB48" s="176">
        <v>44043</v>
      </c>
      <c r="BC48" s="173">
        <v>10.357082016310869</v>
      </c>
      <c r="BD48" s="173">
        <v>8.9899194362185639</v>
      </c>
      <c r="BE48" s="173">
        <v>9.423795448066441</v>
      </c>
      <c r="BF48" s="251"/>
      <c r="BG48" s="189">
        <v>7417.4139999999998</v>
      </c>
      <c r="BH48" s="189">
        <v>32887.815000000002</v>
      </c>
      <c r="BI48" s="189">
        <v>21648.535</v>
      </c>
      <c r="BJ48" s="251"/>
      <c r="BK48" s="251"/>
      <c r="BL48" s="251"/>
      <c r="BM48" s="251"/>
      <c r="BN48" s="251"/>
      <c r="BO48" s="251"/>
      <c r="BP48" s="251"/>
      <c r="BQ48" s="251"/>
      <c r="BR48" s="175">
        <v>44196</v>
      </c>
      <c r="BS48" s="252">
        <v>44013</v>
      </c>
      <c r="BT48" s="440">
        <v>12.66544246673584</v>
      </c>
      <c r="BU48" s="440">
        <v>4.1052851676940918</v>
      </c>
      <c r="BV48" s="440">
        <v>308.51553344726563</v>
      </c>
      <c r="BW48" s="440">
        <v>100</v>
      </c>
      <c r="BX48" s="178"/>
      <c r="BY48" s="178"/>
      <c r="BZ48" s="178"/>
      <c r="CA48" s="254"/>
      <c r="CB48" s="178"/>
      <c r="CC48" s="178"/>
      <c r="CD48" s="178"/>
      <c r="CE48" s="178"/>
      <c r="CF48" s="178"/>
      <c r="CG48" s="178"/>
      <c r="CH48" s="178"/>
      <c r="CI48" s="175">
        <v>44043</v>
      </c>
      <c r="CJ48" s="176">
        <v>44043</v>
      </c>
      <c r="CK48" s="172">
        <v>0.01</v>
      </c>
      <c r="CL48" s="172">
        <v>0.15833333333333335</v>
      </c>
      <c r="CM48" s="172">
        <v>0.28500000000000003</v>
      </c>
      <c r="CN48" s="172">
        <v>0.02</v>
      </c>
      <c r="CO48" s="172">
        <v>0.25</v>
      </c>
      <c r="CP48" s="172">
        <v>0.45833333333333331</v>
      </c>
      <c r="CQ48" s="172"/>
      <c r="CR48" s="172"/>
      <c r="CS48" s="172"/>
      <c r="CT48" s="172"/>
      <c r="CU48" s="174"/>
      <c r="CV48" s="174"/>
      <c r="CW48" s="253"/>
      <c r="CX48" s="175">
        <v>44043</v>
      </c>
      <c r="CY48" s="176">
        <v>44043</v>
      </c>
      <c r="CZ48" s="172">
        <v>0</v>
      </c>
      <c r="DA48" s="172">
        <v>2.5000000000000005E-2</v>
      </c>
      <c r="DB48" s="172">
        <v>0.12333333333333335</v>
      </c>
      <c r="DC48" s="172">
        <v>0</v>
      </c>
      <c r="DD48" s="172">
        <v>-0.12666666666666668</v>
      </c>
      <c r="DE48" s="172">
        <v>0.31833333333333336</v>
      </c>
      <c r="DF48" s="172"/>
      <c r="DG48" s="172"/>
      <c r="DH48" s="172"/>
      <c r="DI48" s="172"/>
      <c r="DJ48" s="174"/>
      <c r="DK48" s="174"/>
    </row>
    <row r="49" spans="1:115">
      <c r="B49" s="171">
        <v>44074</v>
      </c>
      <c r="C49" s="178">
        <v>0.6225864689131555</v>
      </c>
      <c r="D49" s="178">
        <v>5.0179979077968895E-2</v>
      </c>
      <c r="E49" s="178">
        <v>7.6797729414008975</v>
      </c>
      <c r="F49" s="178">
        <v>53.843939841891377</v>
      </c>
      <c r="H49" s="189">
        <v>23459.019</v>
      </c>
      <c r="I49" s="189">
        <v>9109.7939999999999</v>
      </c>
      <c r="J49" s="189">
        <v>43839.302000000003</v>
      </c>
      <c r="K49" s="189">
        <v>7664.9219999999996</v>
      </c>
      <c r="L49" s="249"/>
      <c r="M49" s="175"/>
      <c r="N49" s="175"/>
      <c r="O49" s="177">
        <v>44074</v>
      </c>
      <c r="P49" s="251">
        <v>0.6225864689131555</v>
      </c>
      <c r="Q49" s="251">
        <v>-1.3394375661514912</v>
      </c>
      <c r="R49" s="251">
        <v>4.178501109771382</v>
      </c>
      <c r="S49" s="178">
        <v>-4.0150624269524542</v>
      </c>
      <c r="T49" s="178"/>
      <c r="U49" s="189">
        <v>23459.019</v>
      </c>
      <c r="V49" s="189">
        <v>8884.2839999999997</v>
      </c>
      <c r="W49" s="189">
        <v>6626.085</v>
      </c>
      <c r="X49" s="189">
        <v>2664.9690000000001</v>
      </c>
      <c r="Y49" s="175"/>
      <c r="Z49" s="175"/>
      <c r="AA49" s="250">
        <v>41152</v>
      </c>
      <c r="AB49" s="178">
        <v>6.6697949999999997</v>
      </c>
      <c r="AC49" s="178"/>
      <c r="AD49" s="178">
        <v>13.548803991217801</v>
      </c>
      <c r="AE49" s="178"/>
      <c r="AF49" s="178"/>
      <c r="AH49" s="178"/>
      <c r="AI49" s="251"/>
      <c r="AJ49" s="175"/>
      <c r="AK49" s="175"/>
      <c r="AL49" s="250">
        <v>44074</v>
      </c>
      <c r="AM49" s="178">
        <v>1.7075915339414962E-6</v>
      </c>
      <c r="AN49" s="178">
        <v>0.74839027078613996</v>
      </c>
      <c r="AO49" s="173" t="s">
        <v>314</v>
      </c>
      <c r="AP49" s="173">
        <v>0.22025591522225824</v>
      </c>
      <c r="AQ49" s="173">
        <v>3.8908225338537141</v>
      </c>
      <c r="AR49" s="173">
        <v>4.2840215494352911</v>
      </c>
      <c r="AS49" s="173">
        <v>1.8664676416936365</v>
      </c>
      <c r="AT49" s="173">
        <v>1.0980439116300833</v>
      </c>
      <c r="AV49" s="173">
        <v>1.8896348005319186</v>
      </c>
      <c r="AW49" s="173">
        <v>2.6349420271124377</v>
      </c>
      <c r="AX49" s="251"/>
      <c r="AY49" s="251"/>
      <c r="AZ49" s="175"/>
      <c r="BA49" s="175"/>
      <c r="BB49" s="176">
        <v>44074</v>
      </c>
      <c r="BC49" s="173">
        <v>10.346529921831715</v>
      </c>
      <c r="BD49" s="173">
        <v>9.2065692545962854</v>
      </c>
      <c r="BE49" s="173">
        <v>9.5503575845457878</v>
      </c>
      <c r="BF49" s="251"/>
      <c r="BG49" s="189">
        <v>7481.1989999999996</v>
      </c>
      <c r="BH49" s="189">
        <v>32986.387000000002</v>
      </c>
      <c r="BI49" s="189">
        <v>21650.917000000001</v>
      </c>
      <c r="BJ49" s="251"/>
      <c r="BK49" s="251"/>
      <c r="BL49" s="251"/>
      <c r="BM49" s="251"/>
      <c r="BN49" s="251"/>
      <c r="BO49" s="251"/>
      <c r="BP49" s="251"/>
      <c r="BQ49" s="251"/>
      <c r="BR49" s="175"/>
      <c r="BS49" s="252">
        <v>44044</v>
      </c>
      <c r="BT49" s="440">
        <v>12.676352500915527</v>
      </c>
      <c r="BU49" s="440">
        <v>4.0120115280151367</v>
      </c>
      <c r="BV49" s="440">
        <v>315.96002197265625</v>
      </c>
      <c r="BW49" s="440">
        <v>100</v>
      </c>
      <c r="BX49" s="178"/>
      <c r="BY49" s="178"/>
      <c r="BZ49" s="178"/>
      <c r="CA49" s="254"/>
      <c r="CB49" s="178"/>
      <c r="CC49" s="178"/>
      <c r="CD49" s="178"/>
      <c r="CE49" s="178"/>
      <c r="CF49" s="178"/>
      <c r="CG49" s="178"/>
      <c r="CH49" s="178"/>
      <c r="CI49" s="175"/>
      <c r="CJ49" s="176">
        <v>44074</v>
      </c>
      <c r="CK49" s="172">
        <v>0.01</v>
      </c>
      <c r="CL49" s="172">
        <v>0.18000000000000002</v>
      </c>
      <c r="CM49" s="172">
        <v>0.27500000000000002</v>
      </c>
      <c r="CN49" s="172">
        <v>0.02</v>
      </c>
      <c r="CO49" s="172">
        <v>0.22166666666666665</v>
      </c>
      <c r="CP49" s="172">
        <v>0.45999999999999996</v>
      </c>
      <c r="CQ49" s="172"/>
      <c r="CR49" s="172"/>
      <c r="CS49" s="172"/>
      <c r="CT49" s="172"/>
      <c r="CU49" s="174"/>
      <c r="CV49" s="174"/>
      <c r="CW49" s="253"/>
      <c r="CX49" s="175"/>
      <c r="CY49" s="176">
        <v>44074</v>
      </c>
      <c r="CZ49" s="172">
        <v>0</v>
      </c>
      <c r="DA49" s="172">
        <v>2.4999999999999998E-2</v>
      </c>
      <c r="DB49" s="172">
        <v>0.12166666666666669</v>
      </c>
      <c r="DC49" s="172">
        <v>0</v>
      </c>
      <c r="DD49" s="172">
        <v>-0.13833333333333334</v>
      </c>
      <c r="DE49" s="172">
        <v>0.31333333333333335</v>
      </c>
      <c r="DF49" s="172"/>
      <c r="DG49" s="172"/>
      <c r="DH49" s="172"/>
      <c r="DI49" s="172"/>
      <c r="DJ49" s="174"/>
      <c r="DK49" s="174"/>
    </row>
    <row r="50" spans="1:115">
      <c r="B50" s="171">
        <v>44104</v>
      </c>
      <c r="C50" s="178">
        <v>0.51247927289979067</v>
      </c>
      <c r="D50" s="178">
        <v>-0.47229002039396173</v>
      </c>
      <c r="E50" s="178">
        <v>7.462053057997764</v>
      </c>
      <c r="F50" s="178">
        <v>65.950338304715132</v>
      </c>
      <c r="H50" s="189">
        <v>23554.998</v>
      </c>
      <c r="I50" s="189">
        <v>9006.9950000000008</v>
      </c>
      <c r="J50" s="189">
        <v>43518.913</v>
      </c>
      <c r="K50" s="189">
        <v>7853.4669999999996</v>
      </c>
      <c r="L50" s="249"/>
      <c r="M50" s="175"/>
      <c r="N50" s="175"/>
      <c r="O50" s="177">
        <v>44104</v>
      </c>
      <c r="P50" s="173">
        <v>0.51247927289979067</v>
      </c>
      <c r="Q50" s="173">
        <v>-1.7236188269989294</v>
      </c>
      <c r="R50" s="173">
        <v>4.303276218380736</v>
      </c>
      <c r="S50" s="173">
        <v>-4.7918649161091897</v>
      </c>
      <c r="T50" s="178"/>
      <c r="U50" s="189">
        <v>23554.998</v>
      </c>
      <c r="V50" s="189">
        <v>8917.5889999999999</v>
      </c>
      <c r="W50" s="189">
        <v>6662.6440000000002</v>
      </c>
      <c r="X50" s="189">
        <v>2661.3530000000001</v>
      </c>
      <c r="Y50" s="175"/>
      <c r="Z50" s="175"/>
      <c r="AA50" s="250">
        <v>41182</v>
      </c>
      <c r="AB50" s="178">
        <v>6.9678190000000004</v>
      </c>
      <c r="AC50" s="178"/>
      <c r="AD50" s="178">
        <v>14.2343820538243</v>
      </c>
      <c r="AE50" s="178"/>
      <c r="AF50" s="178"/>
      <c r="AH50" s="178"/>
      <c r="AI50" s="251"/>
      <c r="AJ50" s="175"/>
      <c r="AK50" s="175"/>
      <c r="AL50" s="250">
        <v>44104</v>
      </c>
      <c r="AM50" s="178">
        <v>2.1049114065538444E-4</v>
      </c>
      <c r="AN50" s="178">
        <v>0.65098159259869937</v>
      </c>
      <c r="AO50" s="173" t="s">
        <v>314</v>
      </c>
      <c r="AP50" s="173">
        <v>0.22658250733956997</v>
      </c>
      <c r="AQ50" s="173">
        <v>3.7331252527782923</v>
      </c>
      <c r="AR50" s="173">
        <v>4.0977077094270093</v>
      </c>
      <c r="AS50" s="173">
        <v>1.8348291363711522</v>
      </c>
      <c r="AT50" s="173">
        <v>1.1787182643035794</v>
      </c>
      <c r="AV50" s="173">
        <v>1.8420585022448619</v>
      </c>
      <c r="AW50" s="173">
        <v>2.5498883033041504</v>
      </c>
      <c r="AX50" s="251"/>
      <c r="AY50" s="251"/>
      <c r="AZ50" s="175"/>
      <c r="BA50" s="175"/>
      <c r="BB50" s="176">
        <v>44104</v>
      </c>
      <c r="BC50" s="173">
        <v>12.246666467185662</v>
      </c>
      <c r="BD50" s="173">
        <v>9.7234264224579157</v>
      </c>
      <c r="BE50" s="173">
        <v>9.4863280084399815</v>
      </c>
      <c r="BF50" s="251"/>
      <c r="BG50" s="189">
        <v>7652.6319999999996</v>
      </c>
      <c r="BH50" s="189">
        <v>33074.300000000003</v>
      </c>
      <c r="BI50" s="189">
        <v>21648.227999999999</v>
      </c>
      <c r="BJ50" s="251"/>
      <c r="BK50" s="251"/>
      <c r="BL50" s="251"/>
      <c r="BM50" s="251"/>
      <c r="BN50" s="251"/>
      <c r="BO50" s="251"/>
      <c r="BP50" s="251"/>
      <c r="BQ50" s="251"/>
      <c r="BR50" s="175"/>
      <c r="BS50" s="252">
        <v>44075</v>
      </c>
      <c r="BT50" s="440">
        <v>12.643589019775391</v>
      </c>
      <c r="BU50" s="440">
        <v>3.9482767581939697</v>
      </c>
      <c r="BV50" s="440">
        <v>320.23056030273438</v>
      </c>
      <c r="BW50" s="440">
        <v>100</v>
      </c>
      <c r="BX50" s="178"/>
      <c r="BY50" s="178"/>
      <c r="BZ50" s="178"/>
      <c r="CA50" s="254"/>
      <c r="CB50" s="178"/>
      <c r="CC50" s="178"/>
      <c r="CD50" s="178"/>
      <c r="CE50" s="178"/>
      <c r="CF50" s="178"/>
      <c r="CG50" s="178"/>
      <c r="CH50" s="178"/>
      <c r="CI50" s="175"/>
      <c r="CJ50" s="176">
        <v>44104</v>
      </c>
      <c r="CK50" s="172">
        <v>0.01</v>
      </c>
      <c r="CL50" s="172">
        <v>0.17833333333333337</v>
      </c>
      <c r="CM50" s="172">
        <v>0.26833333333333337</v>
      </c>
      <c r="CN50" s="172">
        <v>0.02</v>
      </c>
      <c r="CO50" s="172">
        <v>0.19833333333333333</v>
      </c>
      <c r="CP50" s="172">
        <v>0.47</v>
      </c>
      <c r="CQ50" s="172"/>
      <c r="CR50" s="172"/>
      <c r="CS50" s="172"/>
      <c r="CT50" s="172"/>
      <c r="CU50" s="174"/>
      <c r="CV50" s="174"/>
      <c r="CW50" s="253"/>
      <c r="CX50" s="175"/>
      <c r="CY50" s="176">
        <v>44104</v>
      </c>
      <c r="CZ50" s="172">
        <v>0</v>
      </c>
      <c r="DA50" s="172">
        <v>2.3333333333333334E-2</v>
      </c>
      <c r="DB50" s="172">
        <v>0.11833333333333336</v>
      </c>
      <c r="DC50" s="172">
        <v>0</v>
      </c>
      <c r="DD50" s="172">
        <v>-0.15666666666666665</v>
      </c>
      <c r="DE50" s="172">
        <v>0.31166666666666665</v>
      </c>
      <c r="DF50" s="172"/>
      <c r="DG50" s="172"/>
      <c r="DH50" s="172"/>
      <c r="DI50" s="172"/>
      <c r="DJ50" s="174"/>
      <c r="DK50" s="174"/>
    </row>
    <row r="51" spans="1:115">
      <c r="B51" s="171">
        <v>44135</v>
      </c>
      <c r="C51" s="178">
        <v>0.76920286435886442</v>
      </c>
      <c r="D51" s="178">
        <v>-0.2246699892181514</v>
      </c>
      <c r="E51" s="178">
        <v>8.1465206491015518</v>
      </c>
      <c r="F51" s="178">
        <v>68.354058324384752</v>
      </c>
      <c r="H51" s="189">
        <v>23694.823</v>
      </c>
      <c r="I51" s="189">
        <v>8980.0909999999985</v>
      </c>
      <c r="J51" s="189">
        <v>43887.688999999998</v>
      </c>
      <c r="K51" s="189">
        <v>8081.9459999999999</v>
      </c>
      <c r="L51" s="249"/>
      <c r="M51" s="175"/>
      <c r="N51" s="175"/>
      <c r="O51" s="177">
        <v>44135</v>
      </c>
      <c r="P51" s="251">
        <v>0.76920286435886442</v>
      </c>
      <c r="Q51" s="251">
        <v>-1.5367679683558899</v>
      </c>
      <c r="R51" s="251">
        <v>4.3715460465972411</v>
      </c>
      <c r="S51" s="178">
        <v>-6.6499328562885651</v>
      </c>
      <c r="T51" s="178"/>
      <c r="U51" s="189">
        <v>23694.823</v>
      </c>
      <c r="V51" s="189">
        <v>8945.4249999999993</v>
      </c>
      <c r="W51" s="189">
        <v>6713.683</v>
      </c>
      <c r="X51" s="189">
        <v>2656.8679999999999</v>
      </c>
      <c r="Y51" s="175"/>
      <c r="Z51" s="175"/>
      <c r="AA51" s="250">
        <v>41213</v>
      </c>
      <c r="AB51" s="178">
        <v>6.9930429999999992</v>
      </c>
      <c r="AC51" s="178"/>
      <c r="AD51" s="178">
        <v>14.299295176286099</v>
      </c>
      <c r="AE51" s="178"/>
      <c r="AF51" s="178"/>
      <c r="AH51" s="178"/>
      <c r="AI51" s="251"/>
      <c r="AJ51" s="175"/>
      <c r="AK51" s="175"/>
      <c r="AL51" s="250">
        <v>44135</v>
      </c>
      <c r="AM51" s="178">
        <v>1.9313152148020109E-4</v>
      </c>
      <c r="AN51" s="178">
        <v>0.59774065577725988</v>
      </c>
      <c r="AO51" s="173" t="s">
        <v>314</v>
      </c>
      <c r="AP51" s="173">
        <v>0.22583316109062107</v>
      </c>
      <c r="AQ51" s="173">
        <v>3.8425759274453442</v>
      </c>
      <c r="AR51" s="173">
        <v>4.1257156270106368</v>
      </c>
      <c r="AS51" s="173">
        <v>1.8452699468330631</v>
      </c>
      <c r="AT51" s="173">
        <v>1.1727601973354222</v>
      </c>
      <c r="AV51" s="173">
        <v>1.8676591837539107</v>
      </c>
      <c r="AW51" s="173">
        <v>2.5841675258242023</v>
      </c>
      <c r="AX51" s="251"/>
      <c r="AY51" s="251"/>
      <c r="AZ51" s="175"/>
      <c r="BA51" s="175"/>
      <c r="BB51" s="176">
        <v>44135</v>
      </c>
      <c r="BC51" s="173">
        <v>13.340490238134439</v>
      </c>
      <c r="BD51" s="173">
        <v>10.494280520933774</v>
      </c>
      <c r="BE51" s="173">
        <v>10.203638388610203</v>
      </c>
      <c r="BF51" s="251"/>
      <c r="BG51" s="189">
        <v>7675.4350000000004</v>
      </c>
      <c r="BH51" s="189">
        <v>33292.235000000001</v>
      </c>
      <c r="BI51" s="189">
        <v>21772.859</v>
      </c>
      <c r="BJ51" s="251"/>
      <c r="BK51" s="251"/>
      <c r="BL51" s="251"/>
      <c r="BM51" s="251"/>
      <c r="BN51" s="251"/>
      <c r="BO51" s="251"/>
      <c r="BP51" s="251"/>
      <c r="BQ51" s="251"/>
      <c r="BR51" s="175"/>
      <c r="BS51" s="252">
        <v>44105</v>
      </c>
      <c r="BT51" s="440">
        <v>12.78425407409668</v>
      </c>
      <c r="BU51" s="440">
        <v>4.0047392845153809</v>
      </c>
      <c r="BV51" s="440">
        <v>319.22811889648438</v>
      </c>
      <c r="BW51" s="440">
        <v>100</v>
      </c>
      <c r="BX51" s="178"/>
      <c r="BY51" s="178"/>
      <c r="BZ51" s="178"/>
      <c r="CA51" s="254"/>
      <c r="CB51" s="178"/>
      <c r="CC51" s="178"/>
      <c r="CD51" s="178"/>
      <c r="CE51" s="178"/>
      <c r="CF51" s="178"/>
      <c r="CG51" s="178"/>
      <c r="CH51" s="178"/>
      <c r="CI51" s="175"/>
      <c r="CJ51" s="176">
        <v>44135</v>
      </c>
      <c r="CK51" s="172">
        <v>0.01</v>
      </c>
      <c r="CL51" s="172">
        <v>0.16833333333333333</v>
      </c>
      <c r="CM51" s="172">
        <v>0.27333333333333337</v>
      </c>
      <c r="CN51" s="172">
        <v>0.02</v>
      </c>
      <c r="CO51" s="172">
        <v>0.19499999999999998</v>
      </c>
      <c r="CP51" s="172">
        <v>0.47333333333333333</v>
      </c>
      <c r="CQ51" s="172"/>
      <c r="CR51" s="172"/>
      <c r="CS51" s="172"/>
      <c r="CT51" s="172"/>
      <c r="CU51" s="174"/>
      <c r="CV51" s="174"/>
      <c r="CW51" s="253"/>
      <c r="CX51" s="175"/>
      <c r="CY51" s="176">
        <v>44135</v>
      </c>
      <c r="CZ51" s="172">
        <v>0</v>
      </c>
      <c r="DA51" s="172">
        <v>0.02</v>
      </c>
      <c r="DB51" s="172">
        <v>0.10500000000000002</v>
      </c>
      <c r="DC51" s="172">
        <v>0</v>
      </c>
      <c r="DD51" s="172">
        <v>-0.18000000000000002</v>
      </c>
      <c r="DE51" s="172">
        <v>0.27999999999999997</v>
      </c>
      <c r="DF51" s="172"/>
      <c r="DG51" s="172"/>
      <c r="DH51" s="172"/>
      <c r="DI51" s="172"/>
      <c r="DJ51" s="174"/>
      <c r="DK51" s="174"/>
    </row>
    <row r="52" spans="1:115">
      <c r="B52" s="171">
        <v>44165</v>
      </c>
      <c r="C52" s="178">
        <v>0.47897797478022586</v>
      </c>
      <c r="D52" s="178">
        <v>0.51361526009847669</v>
      </c>
      <c r="E52" s="178">
        <v>8.1798715517607192</v>
      </c>
      <c r="F52" s="178">
        <v>63.959945964409592</v>
      </c>
      <c r="H52" s="189">
        <v>23725.667000000001</v>
      </c>
      <c r="I52" s="189">
        <v>8978.2450000000008</v>
      </c>
      <c r="J52" s="189">
        <v>44238.552000000003</v>
      </c>
      <c r="K52" s="189">
        <v>8505.7369999999992</v>
      </c>
      <c r="L52" s="249"/>
      <c r="M52" s="175"/>
      <c r="N52" s="175"/>
      <c r="O52" s="177">
        <v>44165</v>
      </c>
      <c r="P52" s="173">
        <v>0.47897797478022586</v>
      </c>
      <c r="Q52" s="173">
        <v>-2.2229574748274472</v>
      </c>
      <c r="R52" s="173">
        <v>4.2364444919791966</v>
      </c>
      <c r="S52" s="173">
        <v>-7.3235802411565798</v>
      </c>
      <c r="T52" s="178"/>
      <c r="U52" s="189">
        <v>23725.667000000001</v>
      </c>
      <c r="V52" s="189">
        <v>8936.5439999999999</v>
      </c>
      <c r="W52" s="189">
        <v>6744.2219999999998</v>
      </c>
      <c r="X52" s="189">
        <v>2623.384</v>
      </c>
      <c r="Y52" s="175"/>
      <c r="Z52" s="175"/>
      <c r="AA52" s="250">
        <v>41243</v>
      </c>
      <c r="AB52" s="178">
        <v>7.1050370000000003</v>
      </c>
      <c r="AC52" s="178"/>
      <c r="AD52" s="178">
        <v>14.402927359866201</v>
      </c>
      <c r="AE52" s="178"/>
      <c r="AF52" s="178"/>
      <c r="AH52" s="178"/>
      <c r="AI52" s="251"/>
      <c r="AJ52" s="175"/>
      <c r="AK52" s="175"/>
      <c r="AL52" s="250">
        <v>44165</v>
      </c>
      <c r="AM52" s="178">
        <v>1.9688859019032569E-4</v>
      </c>
      <c r="AN52" s="178">
        <v>0.57964424592533303</v>
      </c>
      <c r="AO52" s="173" t="s">
        <v>314</v>
      </c>
      <c r="AP52" s="173">
        <v>0.2264546151276082</v>
      </c>
      <c r="AQ52" s="173">
        <v>3.8331734858467783</v>
      </c>
      <c r="AR52" s="173">
        <v>4.1923086888941441</v>
      </c>
      <c r="AS52" s="173">
        <v>1.8763711725630701</v>
      </c>
      <c r="AT52" s="173">
        <v>1.1798936703464227</v>
      </c>
      <c r="AV52" s="173">
        <v>1.8557223492905026</v>
      </c>
      <c r="AW52" s="173">
        <v>2.5704973778639983</v>
      </c>
      <c r="AX52" s="251"/>
      <c r="AY52" s="251"/>
      <c r="AZ52" s="175"/>
      <c r="BA52" s="175"/>
      <c r="BB52" s="176">
        <v>44165</v>
      </c>
      <c r="BC52" s="173">
        <v>14.484744032321096</v>
      </c>
      <c r="BD52" s="173">
        <v>9.5873518433837965</v>
      </c>
      <c r="BE52" s="173">
        <v>11.047171034589942</v>
      </c>
      <c r="BF52" s="251"/>
      <c r="BG52" s="189">
        <v>7748.7110000000002</v>
      </c>
      <c r="BH52" s="189">
        <v>33673.675999999999</v>
      </c>
      <c r="BI52" s="189">
        <v>22061.012999999999</v>
      </c>
      <c r="BJ52" s="251"/>
      <c r="BK52" s="251"/>
      <c r="BL52" s="251"/>
      <c r="BM52" s="251"/>
      <c r="BN52" s="251"/>
      <c r="BO52" s="251"/>
      <c r="BP52" s="251"/>
      <c r="BQ52" s="251"/>
      <c r="BR52" s="175"/>
      <c r="BS52" s="252">
        <v>44136</v>
      </c>
      <c r="BT52" s="440">
        <v>13.222723007202148</v>
      </c>
      <c r="BU52" s="440">
        <v>4.1038575172424316</v>
      </c>
      <c r="BV52" s="440">
        <v>322.2022705078125</v>
      </c>
      <c r="BW52" s="440">
        <v>100</v>
      </c>
      <c r="BX52" s="178"/>
      <c r="BY52" s="178"/>
      <c r="BZ52" s="178"/>
      <c r="CA52" s="254"/>
      <c r="CB52" s="178"/>
      <c r="CC52" s="178"/>
      <c r="CD52" s="178"/>
      <c r="CE52" s="178"/>
      <c r="CF52" s="178"/>
      <c r="CG52" s="178"/>
      <c r="CH52" s="178"/>
      <c r="CI52" s="175"/>
      <c r="CJ52" s="176">
        <v>44165</v>
      </c>
      <c r="CK52" s="172">
        <v>0.01</v>
      </c>
      <c r="CL52" s="172">
        <v>0.16</v>
      </c>
      <c r="CM52" s="172">
        <v>0.27833333333333338</v>
      </c>
      <c r="CN52" s="172">
        <v>0.02</v>
      </c>
      <c r="CO52" s="172">
        <v>0.19166666666666665</v>
      </c>
      <c r="CP52" s="172">
        <v>0.47333333333333333</v>
      </c>
      <c r="CQ52" s="172"/>
      <c r="CR52" s="172"/>
      <c r="CS52" s="172"/>
      <c r="CT52" s="172"/>
      <c r="CU52" s="174"/>
      <c r="CV52" s="174"/>
      <c r="CW52" s="253"/>
      <c r="CX52" s="175"/>
      <c r="CY52" s="176">
        <v>44165</v>
      </c>
      <c r="CZ52" s="172">
        <v>0</v>
      </c>
      <c r="DA52" s="172">
        <v>1.4999999999999999E-2</v>
      </c>
      <c r="DB52" s="172">
        <v>9.1666666666666674E-2</v>
      </c>
      <c r="DC52" s="172">
        <v>-1.6666666666666668E-3</v>
      </c>
      <c r="DD52" s="172">
        <v>-0.19333333333333333</v>
      </c>
      <c r="DE52" s="172">
        <v>0.26833333333333331</v>
      </c>
      <c r="DF52" s="172"/>
      <c r="DG52" s="172"/>
      <c r="DH52" s="172"/>
      <c r="DI52" s="172"/>
      <c r="DJ52" s="174"/>
      <c r="DK52" s="174"/>
    </row>
    <row r="53" spans="1:115">
      <c r="B53" s="171">
        <v>44196</v>
      </c>
      <c r="C53" s="178">
        <v>0.17651301608638814</v>
      </c>
      <c r="D53" s="178">
        <v>1.3595145140586462</v>
      </c>
      <c r="E53" s="178">
        <v>8.3427739703433303</v>
      </c>
      <c r="F53" s="178">
        <v>52.591871737238534</v>
      </c>
      <c r="H53" s="189">
        <v>23561.026999999998</v>
      </c>
      <c r="I53" s="189">
        <v>8958.3109999999997</v>
      </c>
      <c r="J53" s="189">
        <v>44651.080999999998</v>
      </c>
      <c r="K53" s="189">
        <v>8824.7739999999994</v>
      </c>
      <c r="L53" s="249"/>
      <c r="M53" s="175"/>
      <c r="N53" s="175"/>
      <c r="O53" s="177">
        <v>44196</v>
      </c>
      <c r="P53" s="251">
        <v>0.17651301608638814</v>
      </c>
      <c r="Q53" s="251">
        <v>-1.4319108733848673</v>
      </c>
      <c r="R53" s="251">
        <v>4.11898813054139</v>
      </c>
      <c r="S53" s="178">
        <v>-7.7825603158658279</v>
      </c>
      <c r="T53" s="178"/>
      <c r="U53" s="189">
        <v>23561.026999999998</v>
      </c>
      <c r="V53" s="189">
        <v>8750.3209999999999</v>
      </c>
      <c r="W53" s="189">
        <v>6760.4989999999998</v>
      </c>
      <c r="X53" s="189">
        <v>2590.6590000000001</v>
      </c>
      <c r="Y53" s="175"/>
      <c r="Z53" s="175"/>
      <c r="AA53" s="250">
        <v>41274</v>
      </c>
      <c r="AB53" s="178">
        <v>6.9040600000000003</v>
      </c>
      <c r="AC53" s="178"/>
      <c r="AD53" s="178">
        <v>14.436290554024</v>
      </c>
      <c r="AE53" s="178"/>
      <c r="AF53" s="178"/>
      <c r="AH53" s="178"/>
      <c r="AI53" s="251"/>
      <c r="AJ53" s="175"/>
      <c r="AK53" s="175"/>
      <c r="AL53" s="250">
        <v>44196</v>
      </c>
      <c r="AM53" s="178"/>
      <c r="AN53" s="178">
        <v>0.56711633880685985</v>
      </c>
      <c r="AO53" s="173" t="s">
        <v>314</v>
      </c>
      <c r="AP53" s="173">
        <v>0.1551545882056663</v>
      </c>
      <c r="AQ53" s="173">
        <v>3.8501061191306203</v>
      </c>
      <c r="AR53" s="173">
        <v>4.3469070379442094</v>
      </c>
      <c r="AS53" s="173">
        <v>2.0021917737156283</v>
      </c>
      <c r="AT53" s="173">
        <v>1.3141964368658918</v>
      </c>
      <c r="AV53" s="173">
        <v>1.8970920072767568</v>
      </c>
      <c r="AW53" s="173">
        <v>2.6193867834004192</v>
      </c>
      <c r="AX53" s="251"/>
      <c r="AY53" s="251"/>
      <c r="AZ53" s="175"/>
      <c r="BA53" s="175"/>
      <c r="BB53" s="176">
        <v>44196</v>
      </c>
      <c r="BC53" s="173">
        <v>18.84228687734819</v>
      </c>
      <c r="BD53" s="173">
        <v>10.336863634040384</v>
      </c>
      <c r="BE53" s="173">
        <v>10.17490381672388</v>
      </c>
      <c r="BF53" s="251"/>
      <c r="BG53" s="189">
        <v>8030.8019999999997</v>
      </c>
      <c r="BH53" s="189">
        <v>34280.9</v>
      </c>
      <c r="BI53" s="189">
        <v>22436.576000000001</v>
      </c>
      <c r="BJ53" s="251"/>
      <c r="BK53" s="251"/>
      <c r="BL53" s="251"/>
      <c r="BM53" s="251"/>
      <c r="BN53" s="251"/>
      <c r="BO53" s="251"/>
      <c r="BP53" s="251"/>
      <c r="BQ53" s="251"/>
      <c r="BR53" s="175"/>
      <c r="BS53" s="252">
        <v>44166</v>
      </c>
      <c r="BT53" s="440">
        <v>13.456796646118164</v>
      </c>
      <c r="BU53" s="440">
        <v>4.1441550254821777</v>
      </c>
      <c r="BV53" s="440">
        <v>324.71749877929688</v>
      </c>
      <c r="BW53" s="440">
        <v>100</v>
      </c>
      <c r="BX53" s="178"/>
      <c r="BY53" s="178"/>
      <c r="BZ53" s="178"/>
      <c r="CA53" s="254"/>
      <c r="CB53" s="178"/>
      <c r="CC53" s="178"/>
      <c r="CD53" s="178"/>
      <c r="CE53" s="178"/>
      <c r="CF53" s="178"/>
      <c r="CG53" s="178"/>
      <c r="CH53" s="178"/>
      <c r="CI53" s="175"/>
      <c r="CJ53" s="176">
        <v>44196</v>
      </c>
      <c r="CK53" s="172">
        <v>0.01</v>
      </c>
      <c r="CL53" s="172">
        <v>0.15166666666666667</v>
      </c>
      <c r="CM53" s="172">
        <v>0.27833333333333338</v>
      </c>
      <c r="CN53" s="172">
        <v>1.8333333333333333E-2</v>
      </c>
      <c r="CO53" s="172">
        <v>0.18333333333333332</v>
      </c>
      <c r="CP53" s="172">
        <v>0.47499999999999992</v>
      </c>
      <c r="CQ53" s="172"/>
      <c r="CR53" s="172"/>
      <c r="CS53" s="172"/>
      <c r="CT53" s="172"/>
      <c r="CU53" s="174"/>
      <c r="CV53" s="174"/>
      <c r="CW53" s="253"/>
      <c r="CX53" s="175"/>
      <c r="CY53" s="176">
        <v>44196</v>
      </c>
      <c r="CZ53" s="172">
        <v>0</v>
      </c>
      <c r="DA53" s="172">
        <v>1.1666666666666667E-2</v>
      </c>
      <c r="DB53" s="172">
        <v>7.4999999999999997E-2</v>
      </c>
      <c r="DC53" s="172">
        <v>-3.3333333333333335E-3</v>
      </c>
      <c r="DD53" s="172">
        <v>-0.20333333333333334</v>
      </c>
      <c r="DE53" s="172">
        <v>0.23333333333333331</v>
      </c>
      <c r="DF53" s="172"/>
      <c r="DG53" s="172"/>
      <c r="DH53" s="172"/>
      <c r="DI53" s="172"/>
      <c r="DJ53" s="174"/>
      <c r="DK53" s="174"/>
    </row>
    <row r="54" spans="1:115">
      <c r="B54" s="171">
        <v>44227</v>
      </c>
      <c r="C54" s="178">
        <v>-0.55656203177003594</v>
      </c>
      <c r="D54" s="178">
        <v>2.1810586153181211</v>
      </c>
      <c r="E54" s="178">
        <v>8.1362862425231839</v>
      </c>
      <c r="F54" s="178">
        <v>64.728544408598083</v>
      </c>
      <c r="H54" s="189">
        <v>23626.128000000001</v>
      </c>
      <c r="I54" s="189">
        <v>8789.1620000000003</v>
      </c>
      <c r="J54" s="189">
        <v>45099.112999999998</v>
      </c>
      <c r="K54" s="189">
        <v>9399.134</v>
      </c>
      <c r="L54" s="249"/>
      <c r="M54" s="175"/>
      <c r="N54" s="175"/>
      <c r="O54" s="177">
        <v>44227</v>
      </c>
      <c r="P54" s="173">
        <v>-0.55656203177003594</v>
      </c>
      <c r="Q54" s="173">
        <v>-1.9365373714444023</v>
      </c>
      <c r="R54" s="173">
        <v>3.9733150035503817</v>
      </c>
      <c r="S54" s="173">
        <v>-8.2603534560131475</v>
      </c>
      <c r="T54" s="178"/>
      <c r="U54" s="189">
        <v>23626.128000000001</v>
      </c>
      <c r="V54" s="189">
        <v>8904.1830000000009</v>
      </c>
      <c r="W54" s="189">
        <v>6775.0789999999997</v>
      </c>
      <c r="X54" s="189">
        <v>2566.59</v>
      </c>
      <c r="Y54" s="175"/>
      <c r="Z54" s="175"/>
      <c r="AA54" s="250">
        <v>41305</v>
      </c>
      <c r="AB54" s="178">
        <v>7.2713220000000005</v>
      </c>
      <c r="AC54" s="178"/>
      <c r="AD54" s="178">
        <v>15.289813282085699</v>
      </c>
      <c r="AE54" s="178"/>
      <c r="AF54" s="178"/>
      <c r="AH54" s="178"/>
      <c r="AI54" s="251"/>
      <c r="AJ54" s="175"/>
      <c r="AK54" s="175"/>
      <c r="AL54" s="250">
        <v>44227</v>
      </c>
      <c r="AM54" s="178"/>
      <c r="AN54" s="178">
        <v>0.54216531673095791</v>
      </c>
      <c r="AO54" s="173">
        <v>0.1242376327083804</v>
      </c>
      <c r="AP54" s="173">
        <v>1.1249080070742025E-2</v>
      </c>
      <c r="AQ54" s="173">
        <v>3.7983950107911015</v>
      </c>
      <c r="AR54" s="173">
        <v>4.3591530536265903</v>
      </c>
      <c r="AS54" s="173">
        <v>2.1214025950343545</v>
      </c>
      <c r="AT54" s="173">
        <v>1.332289464592151</v>
      </c>
      <c r="AV54" s="173">
        <v>1.8829870115835912</v>
      </c>
      <c r="AW54" s="173">
        <v>2.5835981883372576</v>
      </c>
      <c r="AX54" s="251"/>
      <c r="AY54" s="251"/>
      <c r="AZ54" s="175"/>
      <c r="BA54" s="175"/>
      <c r="BB54" s="176">
        <v>44227</v>
      </c>
      <c r="BC54" s="173">
        <v>18.362227787635032</v>
      </c>
      <c r="BD54" s="173">
        <v>11.454294306268963</v>
      </c>
      <c r="BE54" s="173">
        <v>11.88980688911756</v>
      </c>
      <c r="BF54" s="251"/>
      <c r="BG54" s="189">
        <v>7794.29</v>
      </c>
      <c r="BH54" s="189">
        <v>34680.913999999997</v>
      </c>
      <c r="BI54" s="189">
        <v>22862.649000000001</v>
      </c>
      <c r="BJ54" s="251"/>
      <c r="BK54" s="251"/>
      <c r="BL54" s="251"/>
      <c r="BM54" s="251"/>
      <c r="BN54" s="251"/>
      <c r="BO54" s="251"/>
      <c r="BP54" s="251"/>
      <c r="BQ54" s="251"/>
      <c r="BR54" s="175"/>
      <c r="BS54" s="252">
        <v>44197</v>
      </c>
      <c r="BT54" s="440">
        <v>13.78941822052002</v>
      </c>
      <c r="BU54" s="440">
        <v>4.2282915115356445</v>
      </c>
      <c r="BV54" s="440">
        <v>326.1226806640625</v>
      </c>
      <c r="BW54" s="440">
        <v>100</v>
      </c>
      <c r="BX54" s="178"/>
      <c r="BY54" s="178"/>
      <c r="BZ54" s="178"/>
      <c r="CA54" s="254"/>
      <c r="CB54" s="178"/>
      <c r="CC54" s="178"/>
      <c r="CD54" s="178"/>
      <c r="CE54" s="178"/>
      <c r="CF54" s="178"/>
      <c r="CG54" s="178"/>
      <c r="CH54" s="178"/>
      <c r="CI54" s="175"/>
      <c r="CJ54" s="176">
        <v>44227</v>
      </c>
      <c r="CK54" s="172">
        <v>8.3333333333333332E-3</v>
      </c>
      <c r="CL54" s="172">
        <v>0.14166666666666669</v>
      </c>
      <c r="CM54" s="172">
        <v>0.26666666666666666</v>
      </c>
      <c r="CN54" s="172">
        <v>1.6666666666666666E-2</v>
      </c>
      <c r="CO54" s="172">
        <v>0.18333333333333335</v>
      </c>
      <c r="CP54" s="172">
        <v>0.48166666666666674</v>
      </c>
      <c r="CQ54" s="172"/>
      <c r="CR54" s="172"/>
      <c r="CS54" s="172"/>
      <c r="CT54" s="172"/>
      <c r="CU54" s="174"/>
      <c r="CV54" s="174"/>
      <c r="CW54" s="253"/>
      <c r="CX54" s="175"/>
      <c r="CY54" s="176">
        <v>44227</v>
      </c>
      <c r="CZ54" s="172">
        <v>0</v>
      </c>
      <c r="DA54" s="172">
        <v>8.3333333333333332E-3</v>
      </c>
      <c r="DB54" s="172">
        <v>0.06</v>
      </c>
      <c r="DC54" s="172">
        <v>-5.0000000000000001E-3</v>
      </c>
      <c r="DD54" s="172">
        <v>-0.19666666666666666</v>
      </c>
      <c r="DE54" s="172">
        <v>0.24333333333333332</v>
      </c>
      <c r="DF54" s="172"/>
      <c r="DG54" s="172"/>
      <c r="DH54" s="172"/>
      <c r="DI54" s="172"/>
      <c r="DJ54" s="174"/>
      <c r="DK54" s="174"/>
    </row>
    <row r="55" spans="1:115">
      <c r="B55" s="171">
        <v>44255</v>
      </c>
      <c r="C55" s="178">
        <v>-1.0272638822957147</v>
      </c>
      <c r="D55" s="178">
        <v>6.788113957423314</v>
      </c>
      <c r="E55" s="178">
        <v>9.3655457654865835</v>
      </c>
      <c r="F55" s="178">
        <v>68.006363767461991</v>
      </c>
      <c r="H55" s="189">
        <v>23638.773000000001</v>
      </c>
      <c r="I55" s="189">
        <v>9140.6920000000009</v>
      </c>
      <c r="J55" s="189">
        <v>45363.481</v>
      </c>
      <c r="K55" s="189">
        <v>9028.9560000000001</v>
      </c>
      <c r="L55" s="249"/>
      <c r="M55" s="175"/>
      <c r="N55" s="175"/>
      <c r="O55" s="177">
        <v>44255</v>
      </c>
      <c r="P55" s="251">
        <v>-1.0272638822957147</v>
      </c>
      <c r="Q55" s="251">
        <v>-2.7703297841671359</v>
      </c>
      <c r="R55" s="251">
        <v>3.8155548831526609</v>
      </c>
      <c r="S55" s="178">
        <v>-8.6110606960429497</v>
      </c>
      <c r="T55" s="178"/>
      <c r="U55" s="189">
        <v>23638.773000000001</v>
      </c>
      <c r="V55" s="189">
        <v>8907.143</v>
      </c>
      <c r="W55" s="189">
        <v>6783.0810000000001</v>
      </c>
      <c r="X55" s="189">
        <v>2552.9290000000001</v>
      </c>
      <c r="Y55" s="175"/>
      <c r="Z55" s="175"/>
      <c r="AA55" s="250">
        <v>41333</v>
      </c>
      <c r="AB55" s="178">
        <v>7.2060439999999994</v>
      </c>
      <c r="AC55" s="178"/>
      <c r="AD55" s="178">
        <v>15.1374882565447</v>
      </c>
      <c r="AE55" s="178"/>
      <c r="AF55" s="178"/>
      <c r="AH55" s="178"/>
      <c r="AI55" s="251"/>
      <c r="AJ55" s="175"/>
      <c r="AK55" s="175"/>
      <c r="AL55" s="250">
        <v>44255</v>
      </c>
      <c r="AM55" s="178"/>
      <c r="AN55" s="178">
        <v>0.53867065531383029</v>
      </c>
      <c r="AO55" s="173" t="s">
        <v>314</v>
      </c>
      <c r="AP55" s="173">
        <v>1.1074466874045421E-2</v>
      </c>
      <c r="AQ55" s="173">
        <v>3.8028595875674767</v>
      </c>
      <c r="AR55" s="173">
        <v>4.3213053444487226</v>
      </c>
      <c r="AS55" s="173">
        <v>2.1078318985565092</v>
      </c>
      <c r="AT55" s="173">
        <v>1.2801716250827293</v>
      </c>
      <c r="AV55" s="173">
        <v>1.8769033917160789</v>
      </c>
      <c r="AW55" s="173">
        <v>2.6032007765489236</v>
      </c>
      <c r="AX55" s="251"/>
      <c r="AY55" s="251"/>
      <c r="AZ55" s="175"/>
      <c r="BA55" s="175"/>
      <c r="BB55" s="176">
        <v>44255</v>
      </c>
      <c r="BC55" s="173">
        <v>19.562930191901053</v>
      </c>
      <c r="BD55" s="173">
        <v>12.185066908406172</v>
      </c>
      <c r="BE55" s="173">
        <v>12.501578960233539</v>
      </c>
      <c r="BF55" s="251"/>
      <c r="BG55" s="189">
        <v>7873.0420000000004</v>
      </c>
      <c r="BH55" s="189">
        <v>34890.957000000002</v>
      </c>
      <c r="BI55" s="189">
        <v>23058.417000000001</v>
      </c>
      <c r="BJ55" s="251"/>
      <c r="BK55" s="251"/>
      <c r="BL55" s="251"/>
      <c r="BM55" s="251"/>
      <c r="BN55" s="251"/>
      <c r="BO55" s="251"/>
      <c r="BP55" s="251"/>
      <c r="BQ55" s="251"/>
      <c r="BR55" s="175"/>
      <c r="BS55" s="252">
        <v>44228</v>
      </c>
      <c r="BT55" s="440">
        <v>13.529427528381348</v>
      </c>
      <c r="BU55" s="440">
        <v>3.9475045204162598</v>
      </c>
      <c r="BV55" s="440">
        <v>342.73367309570313</v>
      </c>
      <c r="BW55" s="440">
        <v>100</v>
      </c>
      <c r="BX55" s="178"/>
      <c r="BY55" s="178"/>
      <c r="BZ55" s="178"/>
      <c r="CA55" s="254"/>
      <c r="CB55" s="178"/>
      <c r="CC55" s="178"/>
      <c r="CD55" s="178"/>
      <c r="CE55" s="178"/>
      <c r="CF55" s="178"/>
      <c r="CG55" s="178"/>
      <c r="CH55" s="178"/>
      <c r="CI55" s="175"/>
      <c r="CJ55" s="176">
        <v>44255</v>
      </c>
      <c r="CK55" s="172">
        <v>6.6666666666666671E-3</v>
      </c>
      <c r="CL55" s="172">
        <v>0.13666666666666669</v>
      </c>
      <c r="CM55" s="172">
        <v>0.25333333333333335</v>
      </c>
      <c r="CN55" s="172">
        <v>1.4999999999999998E-2</v>
      </c>
      <c r="CO55" s="172">
        <v>0.18833333333333335</v>
      </c>
      <c r="CP55" s="172">
        <v>0.49833333333333329</v>
      </c>
      <c r="CQ55" s="172"/>
      <c r="CR55" s="172"/>
      <c r="CS55" s="172"/>
      <c r="CT55" s="172"/>
      <c r="CU55" s="174"/>
      <c r="CV55" s="174"/>
      <c r="CW55" s="253"/>
      <c r="CX55" s="175"/>
      <c r="CY55" s="176">
        <v>44255</v>
      </c>
      <c r="CZ55" s="172">
        <v>0</v>
      </c>
      <c r="DA55" s="172">
        <v>6.6666666666666671E-3</v>
      </c>
      <c r="DB55" s="172">
        <v>6.1666666666666668E-2</v>
      </c>
      <c r="DC55" s="172">
        <v>-6.6666666666666671E-3</v>
      </c>
      <c r="DD55" s="172">
        <v>-0.20000000000000004</v>
      </c>
      <c r="DE55" s="172">
        <v>0.24000000000000002</v>
      </c>
      <c r="DF55" s="172"/>
      <c r="DG55" s="172"/>
      <c r="DH55" s="172"/>
      <c r="DI55" s="172"/>
      <c r="DJ55" s="174"/>
      <c r="DK55" s="174"/>
    </row>
    <row r="56" spans="1:115">
      <c r="B56" s="171">
        <v>44286</v>
      </c>
      <c r="C56" s="178">
        <v>-0.58135129802384666</v>
      </c>
      <c r="D56" s="178">
        <v>5.7852797630774555</v>
      </c>
      <c r="E56" s="178">
        <v>9.1549848707968664</v>
      </c>
      <c r="F56" s="178">
        <v>67.734409869819046</v>
      </c>
      <c r="H56" s="189">
        <v>23868.117999999999</v>
      </c>
      <c r="I56" s="189">
        <v>9208.5609999999997</v>
      </c>
      <c r="J56" s="189">
        <v>46002.267</v>
      </c>
      <c r="K56" s="189">
        <v>9556.7199999999993</v>
      </c>
      <c r="L56" s="249"/>
      <c r="M56" s="175"/>
      <c r="N56" s="175"/>
      <c r="O56" s="177">
        <v>44286</v>
      </c>
      <c r="P56" s="173">
        <v>-0.58135129802384666</v>
      </c>
      <c r="Q56" s="173">
        <v>-3.6189788992371907</v>
      </c>
      <c r="R56" s="173">
        <v>4.2214388136187164</v>
      </c>
      <c r="S56" s="173">
        <v>-7.7085103075827499</v>
      </c>
      <c r="T56" s="178"/>
      <c r="U56" s="189">
        <v>23868.117999999999</v>
      </c>
      <c r="V56" s="189">
        <v>9018.8819999999996</v>
      </c>
      <c r="W56" s="189">
        <v>6822.0789999999997</v>
      </c>
      <c r="X56" s="189">
        <v>2553.1610000000001</v>
      </c>
      <c r="Y56" s="175"/>
      <c r="Z56" s="175"/>
      <c r="AA56" s="250">
        <v>41364</v>
      </c>
      <c r="AB56" s="178">
        <v>7.2807200000000005</v>
      </c>
      <c r="AC56" s="178"/>
      <c r="AD56" s="178">
        <v>15.3250496378796</v>
      </c>
      <c r="AE56" s="178"/>
      <c r="AF56" s="178"/>
      <c r="AH56" s="178"/>
      <c r="AI56" s="251"/>
      <c r="AJ56" s="175"/>
      <c r="AK56" s="175"/>
      <c r="AL56" s="250">
        <v>44286</v>
      </c>
      <c r="AM56" s="178"/>
      <c r="AN56" s="178">
        <v>0.32715955918024525</v>
      </c>
      <c r="AO56" s="173" t="s">
        <v>314</v>
      </c>
      <c r="AP56" s="173">
        <v>1.0490156152596776E-2</v>
      </c>
      <c r="AQ56" s="173">
        <v>3.7369814066810196</v>
      </c>
      <c r="AR56" s="173">
        <v>4.1473303832171045</v>
      </c>
      <c r="AS56" s="173">
        <v>2.0833033907987208</v>
      </c>
      <c r="AT56" s="173">
        <v>1.2797892817692857</v>
      </c>
      <c r="AV56" s="173">
        <v>1.8330589625610259</v>
      </c>
      <c r="AW56" s="173">
        <v>2.5409494487868169</v>
      </c>
      <c r="AX56" s="251"/>
      <c r="AY56" s="251"/>
      <c r="AZ56" s="175"/>
      <c r="BA56" s="175"/>
      <c r="BB56" s="176">
        <v>44286</v>
      </c>
      <c r="BC56" s="173">
        <v>20.810997514892261</v>
      </c>
      <c r="BD56" s="173">
        <v>11.937629625117818</v>
      </c>
      <c r="BE56" s="173">
        <v>11.588581991973435</v>
      </c>
      <c r="BF56" s="251"/>
      <c r="BG56" s="189">
        <v>8501.1280000000006</v>
      </c>
      <c r="BH56" s="189">
        <v>35505.892999999996</v>
      </c>
      <c r="BI56" s="189">
        <v>23027.652999999998</v>
      </c>
      <c r="BJ56" s="251"/>
      <c r="BK56" s="251"/>
      <c r="BL56" s="251"/>
      <c r="BM56" s="251"/>
      <c r="BN56" s="251"/>
      <c r="BO56" s="251"/>
      <c r="BP56" s="251"/>
      <c r="BQ56" s="251"/>
      <c r="BR56" s="175"/>
      <c r="BS56" s="252">
        <v>44256</v>
      </c>
      <c r="BT56" s="440">
        <v>14.105195999145508</v>
      </c>
      <c r="BU56" s="440">
        <v>4.2934722900390625</v>
      </c>
      <c r="BV56" s="440">
        <v>328.52651977539063</v>
      </c>
      <c r="BW56" s="440">
        <v>100</v>
      </c>
      <c r="BX56" s="178"/>
      <c r="BY56" s="178"/>
      <c r="BZ56" s="178"/>
      <c r="CA56" s="254"/>
      <c r="CB56" s="178"/>
      <c r="CC56" s="178"/>
      <c r="CD56" s="178"/>
      <c r="CE56" s="178"/>
      <c r="CF56" s="178"/>
      <c r="CG56" s="178"/>
      <c r="CH56" s="178"/>
      <c r="CI56" s="175"/>
      <c r="CJ56" s="176">
        <v>44286</v>
      </c>
      <c r="CK56" s="172">
        <v>5.0000000000000001E-3</v>
      </c>
      <c r="CL56" s="172">
        <v>0.13333333333333333</v>
      </c>
      <c r="CM56" s="172">
        <v>0.24833333333333332</v>
      </c>
      <c r="CN56" s="172">
        <v>1.3333333333333334E-2</v>
      </c>
      <c r="CO56" s="172">
        <v>0.18833333333333332</v>
      </c>
      <c r="CP56" s="172">
        <v>0.51000000000000012</v>
      </c>
      <c r="CQ56" s="172"/>
      <c r="CR56" s="172"/>
      <c r="CS56" s="172"/>
      <c r="CT56" s="172"/>
      <c r="CU56" s="174"/>
      <c r="CV56" s="174"/>
      <c r="CW56" s="253"/>
      <c r="CX56" s="175"/>
      <c r="CY56" s="176">
        <v>44286</v>
      </c>
      <c r="CZ56" s="172">
        <v>0</v>
      </c>
      <c r="DA56" s="172">
        <v>6.6666666666666671E-3</v>
      </c>
      <c r="DB56" s="172">
        <v>5.1666666666666666E-2</v>
      </c>
      <c r="DC56" s="172">
        <v>-8.3333333333333332E-3</v>
      </c>
      <c r="DD56" s="172">
        <v>-0.18500000000000003</v>
      </c>
      <c r="DE56" s="172">
        <v>0.23666666666666666</v>
      </c>
      <c r="DF56" s="172"/>
      <c r="DG56" s="172"/>
      <c r="DH56" s="172"/>
      <c r="DI56" s="172"/>
      <c r="DJ56" s="174"/>
      <c r="DK56" s="174"/>
    </row>
    <row r="57" spans="1:115">
      <c r="B57" s="171">
        <v>44316</v>
      </c>
      <c r="C57" s="178">
        <v>-0.39750933103916974</v>
      </c>
      <c r="D57" s="178">
        <v>3.3843245242504372</v>
      </c>
      <c r="E57" s="178">
        <v>8.0001684796246373</v>
      </c>
      <c r="F57" s="178">
        <v>53.028689729731468</v>
      </c>
      <c r="H57" s="189">
        <v>23763.97</v>
      </c>
      <c r="I57" s="189">
        <v>8941.8559999999998</v>
      </c>
      <c r="J57" s="189">
        <v>45948.892</v>
      </c>
      <c r="K57" s="189">
        <v>9653.5930000000008</v>
      </c>
      <c r="L57" s="249"/>
      <c r="M57" s="175"/>
      <c r="N57" s="175"/>
      <c r="O57" s="177">
        <v>44316</v>
      </c>
      <c r="P57" s="251">
        <v>-0.39750933103916974</v>
      </c>
      <c r="Q57" s="251">
        <v>-3.5515900794391486</v>
      </c>
      <c r="R57" s="251">
        <v>4.788568529780024</v>
      </c>
      <c r="S57" s="178">
        <v>-6.5958896528697792</v>
      </c>
      <c r="T57" s="178"/>
      <c r="U57" s="189">
        <v>23763.97</v>
      </c>
      <c r="V57" s="189">
        <v>8928.1290000000008</v>
      </c>
      <c r="W57" s="189">
        <v>6870.3860000000004</v>
      </c>
      <c r="X57" s="189">
        <v>2540.15</v>
      </c>
      <c r="Y57" s="175"/>
      <c r="Z57" s="175"/>
      <c r="AA57" s="250">
        <v>41394</v>
      </c>
      <c r="AB57" s="178">
        <v>7.4088730000000007</v>
      </c>
      <c r="AC57" s="178"/>
      <c r="AD57" s="178">
        <v>15.921148897342499</v>
      </c>
      <c r="AE57" s="178"/>
      <c r="AF57" s="178"/>
      <c r="AH57" s="178"/>
      <c r="AI57" s="251"/>
      <c r="AJ57" s="175"/>
      <c r="AK57" s="175"/>
      <c r="AL57" s="250">
        <v>44316</v>
      </c>
      <c r="AM57" s="178"/>
      <c r="AN57" s="178">
        <v>0.29037856034436971</v>
      </c>
      <c r="AO57" s="173" t="s">
        <v>314</v>
      </c>
      <c r="AP57" s="173">
        <v>1.0554760694940239E-2</v>
      </c>
      <c r="AQ57" s="173">
        <v>2.8071017958032751</v>
      </c>
      <c r="AR57" s="173">
        <v>4.0245453256551187</v>
      </c>
      <c r="AS57" s="173">
        <v>2.0543829318202231</v>
      </c>
      <c r="AT57" s="173">
        <v>0.77256734580820474</v>
      </c>
      <c r="AV57" s="173">
        <v>1.4742929440154855</v>
      </c>
      <c r="AW57" s="173">
        <v>1.9940583181287399</v>
      </c>
      <c r="AX57" s="251"/>
      <c r="AY57" s="251"/>
      <c r="AZ57" s="175"/>
      <c r="BA57" s="175"/>
      <c r="BB57" s="176">
        <v>44316</v>
      </c>
      <c r="BC57" s="173">
        <v>17.503754062761679</v>
      </c>
      <c r="BD57" s="173">
        <v>10.737045648633181</v>
      </c>
      <c r="BE57" s="173">
        <v>10.221380931621127</v>
      </c>
      <c r="BF57" s="251"/>
      <c r="BG57" s="189">
        <v>8278.9619999999995</v>
      </c>
      <c r="BH57" s="189">
        <v>35396.233999999997</v>
      </c>
      <c r="BI57" s="189">
        <v>23156.400000000001</v>
      </c>
      <c r="BJ57" s="251"/>
      <c r="BK57" s="251"/>
      <c r="BL57" s="251"/>
      <c r="BM57" s="251"/>
      <c r="BN57" s="251"/>
      <c r="BO57" s="251"/>
      <c r="BP57" s="251"/>
      <c r="BQ57" s="251"/>
      <c r="BR57" s="175"/>
      <c r="BS57" s="252">
        <v>44287</v>
      </c>
      <c r="BT57" s="440">
        <v>13.882302284240723</v>
      </c>
      <c r="BU57" s="440">
        <v>4.1603541374206543</v>
      </c>
      <c r="BV57" s="440">
        <v>333.6807861328125</v>
      </c>
      <c r="BW57" s="440">
        <v>100</v>
      </c>
      <c r="BX57" s="178"/>
      <c r="BY57" s="178"/>
      <c r="BZ57" s="178"/>
      <c r="CA57" s="254"/>
      <c r="CB57" s="178"/>
      <c r="CC57" s="178"/>
      <c r="CD57" s="178"/>
      <c r="CE57" s="178"/>
      <c r="CF57" s="178"/>
      <c r="CG57" s="178"/>
      <c r="CH57" s="178"/>
      <c r="CI57" s="175"/>
      <c r="CJ57" s="176">
        <v>44316</v>
      </c>
      <c r="CK57" s="172">
        <v>3.3333333333333335E-3</v>
      </c>
      <c r="CL57" s="172">
        <v>0.12833333333333333</v>
      </c>
      <c r="CM57" s="172">
        <v>0.245</v>
      </c>
      <c r="CN57" s="172">
        <v>1.1666666666666667E-2</v>
      </c>
      <c r="CO57" s="172">
        <v>0.18666666666666665</v>
      </c>
      <c r="CP57" s="172">
        <v>0.51833333333333342</v>
      </c>
      <c r="CQ57" s="172"/>
      <c r="CR57" s="172"/>
      <c r="CS57" s="172"/>
      <c r="CT57" s="172"/>
      <c r="CU57" s="174"/>
      <c r="CV57" s="174"/>
      <c r="CW57" s="253"/>
      <c r="CX57" s="175"/>
      <c r="CY57" s="176">
        <v>44316</v>
      </c>
      <c r="CZ57" s="172">
        <v>0</v>
      </c>
      <c r="DA57" s="172">
        <v>6.6666666666666671E-3</v>
      </c>
      <c r="DB57" s="172">
        <v>4.5000000000000005E-2</v>
      </c>
      <c r="DC57" s="172">
        <v>-0.01</v>
      </c>
      <c r="DD57" s="172">
        <v>-0.17833333333333334</v>
      </c>
      <c r="DE57" s="172">
        <v>0.23833333333333331</v>
      </c>
      <c r="DF57" s="172"/>
      <c r="DG57" s="172"/>
      <c r="DH57" s="172"/>
      <c r="DI57" s="172"/>
      <c r="DJ57" s="174"/>
      <c r="DK57" s="174"/>
    </row>
    <row r="58" spans="1:115">
      <c r="B58" s="171">
        <v>44347</v>
      </c>
      <c r="C58" s="178">
        <v>0.58337280289617599</v>
      </c>
      <c r="D58" s="178">
        <v>7.7009213547620137</v>
      </c>
      <c r="E58" s="178">
        <v>7.9417114079270323</v>
      </c>
      <c r="F58" s="178">
        <v>44.226452120523874</v>
      </c>
      <c r="H58" s="189">
        <v>23827.335999999999</v>
      </c>
      <c r="I58" s="189">
        <v>9279.52</v>
      </c>
      <c r="J58" s="189">
        <v>46283.872000000003</v>
      </c>
      <c r="K58" s="189">
        <v>9786.6460000000006</v>
      </c>
      <c r="L58" s="249"/>
      <c r="M58" s="175"/>
      <c r="N58" s="175"/>
      <c r="O58" s="177">
        <v>44347</v>
      </c>
      <c r="P58" s="173">
        <v>0.58337280289617599</v>
      </c>
      <c r="Q58" s="173">
        <v>-1.3257530731795808</v>
      </c>
      <c r="R58" s="173">
        <v>5.6346062599627933</v>
      </c>
      <c r="S58" s="173">
        <v>-6.1092595961971803</v>
      </c>
      <c r="T58" s="178"/>
      <c r="U58" s="189">
        <v>23827.335999999999</v>
      </c>
      <c r="V58" s="189">
        <v>8965.25</v>
      </c>
      <c r="W58" s="189">
        <v>6934.97</v>
      </c>
      <c r="X58" s="189">
        <v>2538.8919999999998</v>
      </c>
      <c r="Y58" s="175"/>
      <c r="Z58" s="175"/>
      <c r="AA58" s="250">
        <v>41425</v>
      </c>
      <c r="AB58" s="178">
        <v>7.832374999999999</v>
      </c>
      <c r="AC58" s="178"/>
      <c r="AD58" s="178">
        <v>16.644405404241098</v>
      </c>
      <c r="AE58" s="178"/>
      <c r="AF58" s="178"/>
      <c r="AH58" s="178"/>
      <c r="AI58" s="251"/>
      <c r="AJ58" s="175"/>
      <c r="AK58" s="175"/>
      <c r="AL58" s="250">
        <v>44347</v>
      </c>
      <c r="AM58" s="178"/>
      <c r="AN58" s="178">
        <v>0.28209918496778041</v>
      </c>
      <c r="AO58" s="173" t="s">
        <v>314</v>
      </c>
      <c r="AP58" s="173">
        <v>1.644832840602703E-2</v>
      </c>
      <c r="AQ58" s="173">
        <v>2.7243336481626352</v>
      </c>
      <c r="AR58" s="173">
        <v>4.0659442874486205</v>
      </c>
      <c r="AS58" s="173">
        <v>2.0727501857145949</v>
      </c>
      <c r="AT58" s="173">
        <v>0.85489193973691635</v>
      </c>
      <c r="AV58" s="173">
        <v>1.4649828927586763</v>
      </c>
      <c r="AW58" s="173">
        <v>2.0246407609971926</v>
      </c>
      <c r="AX58" s="251"/>
      <c r="AY58" s="251"/>
      <c r="AZ58" s="175"/>
      <c r="BA58" s="175"/>
      <c r="BB58" s="176">
        <v>44347</v>
      </c>
      <c r="BC58" s="173">
        <v>12.949950240187835</v>
      </c>
      <c r="BD58" s="173">
        <v>10.243899041848392</v>
      </c>
      <c r="BE58" s="173">
        <v>10.340279222451043</v>
      </c>
      <c r="BF58" s="251"/>
      <c r="BG58" s="189">
        <v>8289.6859999999997</v>
      </c>
      <c r="BH58" s="189">
        <v>35617.642999999996</v>
      </c>
      <c r="BI58" s="189">
        <v>23305.691999999999</v>
      </c>
      <c r="BJ58" s="251"/>
      <c r="BK58" s="251"/>
      <c r="BL58" s="251"/>
      <c r="BM58" s="251"/>
      <c r="BN58" s="251"/>
      <c r="BO58" s="251"/>
      <c r="BP58" s="251"/>
      <c r="BQ58" s="251"/>
      <c r="BR58" s="175"/>
      <c r="BS58" s="252">
        <v>44317</v>
      </c>
      <c r="BT58" s="440">
        <v>14.094538688659668</v>
      </c>
      <c r="BU58" s="440">
        <v>4.1544265747070313</v>
      </c>
      <c r="BV58" s="440">
        <v>339.26553344726563</v>
      </c>
      <c r="BW58" s="440">
        <v>100</v>
      </c>
      <c r="BX58" s="178"/>
      <c r="BY58" s="178"/>
      <c r="BZ58" s="178"/>
      <c r="CA58" s="254"/>
      <c r="CB58" s="178"/>
      <c r="CC58" s="178"/>
      <c r="CD58" s="178"/>
      <c r="CE58" s="178"/>
      <c r="CF58" s="178"/>
      <c r="CG58" s="178"/>
      <c r="CH58" s="178"/>
      <c r="CI58" s="175"/>
      <c r="CJ58" s="176">
        <v>44347</v>
      </c>
      <c r="CK58" s="172">
        <v>1.6666666666666668E-3</v>
      </c>
      <c r="CL58" s="172">
        <v>0.12666666666666668</v>
      </c>
      <c r="CM58" s="172">
        <v>0.22666666666666666</v>
      </c>
      <c r="CN58" s="172">
        <v>0.01</v>
      </c>
      <c r="CO58" s="172">
        <v>0.18166666666666664</v>
      </c>
      <c r="CP58" s="172">
        <v>0.52166666666666661</v>
      </c>
      <c r="CQ58" s="172"/>
      <c r="CR58" s="172"/>
      <c r="CS58" s="172"/>
      <c r="CT58" s="172"/>
      <c r="CU58" s="174"/>
      <c r="CV58" s="174"/>
      <c r="CW58" s="253"/>
      <c r="CX58" s="175"/>
      <c r="CY58" s="176">
        <v>44347</v>
      </c>
      <c r="CZ58" s="172">
        <v>0</v>
      </c>
      <c r="DA58" s="172">
        <v>6.6666666666666671E-3</v>
      </c>
      <c r="DB58" s="172">
        <v>3.500000000000001E-2</v>
      </c>
      <c r="DC58" s="172">
        <v>-0.01</v>
      </c>
      <c r="DD58" s="172">
        <v>-0.18333333333333332</v>
      </c>
      <c r="DE58" s="172">
        <v>0.20166666666666666</v>
      </c>
      <c r="DF58" s="172"/>
      <c r="DG58" s="172"/>
      <c r="DH58" s="172"/>
      <c r="DI58" s="172"/>
      <c r="DJ58" s="174"/>
      <c r="DK58" s="174"/>
    </row>
    <row r="59" spans="1:115">
      <c r="B59" s="171">
        <v>44377</v>
      </c>
      <c r="C59" s="178">
        <v>2.2295192971396371</v>
      </c>
      <c r="D59" s="178">
        <v>6.1581749281647502</v>
      </c>
      <c r="E59" s="178">
        <v>10.323611014704426</v>
      </c>
      <c r="F59" s="178">
        <v>48.923306582525328</v>
      </c>
      <c r="H59" s="189">
        <v>23987.024000000001</v>
      </c>
      <c r="I59" s="189">
        <v>9316.7960000000003</v>
      </c>
      <c r="J59" s="189">
        <v>47697.417000000001</v>
      </c>
      <c r="K59" s="189">
        <v>11055.620999999999</v>
      </c>
      <c r="L59" s="249"/>
      <c r="M59" s="175"/>
      <c r="N59" s="175"/>
      <c r="O59" s="177">
        <v>44377</v>
      </c>
      <c r="P59" s="251">
        <v>2.2295192971396371</v>
      </c>
      <c r="Q59" s="251">
        <v>-7.719179122479547E-2</v>
      </c>
      <c r="R59" s="251">
        <v>6.6000311902108422</v>
      </c>
      <c r="S59" s="178">
        <v>-5.9581989142285074</v>
      </c>
      <c r="T59" s="178"/>
      <c r="U59" s="189">
        <v>23987.024000000001</v>
      </c>
      <c r="V59" s="189">
        <v>8947.4079999999994</v>
      </c>
      <c r="W59" s="189">
        <v>7006.3670000000002</v>
      </c>
      <c r="X59" s="189">
        <v>2527.364</v>
      </c>
      <c r="Y59" s="175"/>
      <c r="Z59" s="175"/>
      <c r="AA59" s="250">
        <v>41455</v>
      </c>
      <c r="AB59" s="178">
        <v>7.8682819999999998</v>
      </c>
      <c r="AC59" s="178"/>
      <c r="AD59" s="178">
        <v>16.983071277829598</v>
      </c>
      <c r="AE59" s="178"/>
      <c r="AF59" s="178"/>
      <c r="AH59" s="178"/>
      <c r="AI59" s="251"/>
      <c r="AJ59" s="175"/>
      <c r="AK59" s="175"/>
      <c r="AL59" s="250">
        <v>44377</v>
      </c>
      <c r="AM59" s="178"/>
      <c r="AN59" s="178">
        <v>0.26416525288660164</v>
      </c>
      <c r="AO59" s="173" t="s">
        <v>314</v>
      </c>
      <c r="AP59" s="173">
        <v>1.0202699534782927E-2</v>
      </c>
      <c r="AQ59" s="173">
        <v>2.6663728881841666</v>
      </c>
      <c r="AR59" s="173">
        <v>4.1451423193282944</v>
      </c>
      <c r="AS59" s="173">
        <v>2.0597952478004511</v>
      </c>
      <c r="AT59" s="173">
        <v>0.85535485192466887</v>
      </c>
      <c r="AV59" s="173">
        <v>1.410569577235687</v>
      </c>
      <c r="AW59" s="173">
        <v>1.9293463153333004</v>
      </c>
      <c r="AX59" s="251"/>
      <c r="AY59" s="251"/>
      <c r="AZ59" s="175"/>
      <c r="BA59" s="175"/>
      <c r="BB59" s="176">
        <v>44377</v>
      </c>
      <c r="BC59" s="173">
        <v>10.585114408257468</v>
      </c>
      <c r="BD59" s="173">
        <v>9.7989106953385807</v>
      </c>
      <c r="BE59" s="173">
        <v>10.096581351304113</v>
      </c>
      <c r="BF59" s="251"/>
      <c r="BG59" s="189">
        <v>8091.8490000000002</v>
      </c>
      <c r="BH59" s="189">
        <v>35862.853999999999</v>
      </c>
      <c r="BI59" s="189">
        <v>23792.064999999999</v>
      </c>
      <c r="BJ59" s="251"/>
      <c r="BK59" s="251"/>
      <c r="BL59" s="251"/>
      <c r="BM59" s="251"/>
      <c r="BN59" s="251"/>
      <c r="BO59" s="251"/>
      <c r="BP59" s="251"/>
      <c r="BQ59" s="251"/>
      <c r="BR59" s="175"/>
      <c r="BS59" s="252">
        <v>44348</v>
      </c>
      <c r="BT59" s="440">
        <v>14.930839538574219</v>
      </c>
      <c r="BU59" s="440">
        <v>4.4406557083129883</v>
      </c>
      <c r="BV59" s="440">
        <v>337.35140991210938</v>
      </c>
      <c r="BW59" s="440">
        <v>100</v>
      </c>
      <c r="BX59" s="178"/>
      <c r="BY59" s="178"/>
      <c r="BZ59" s="178"/>
      <c r="CA59" s="254"/>
      <c r="CB59" s="178"/>
      <c r="CC59" s="178"/>
      <c r="CD59" s="178"/>
      <c r="CE59" s="178"/>
      <c r="CF59" s="178"/>
      <c r="CG59" s="178"/>
      <c r="CH59" s="178"/>
      <c r="CI59" s="175"/>
      <c r="CJ59" s="176">
        <v>44377</v>
      </c>
      <c r="CK59" s="172">
        <v>0</v>
      </c>
      <c r="CL59" s="172">
        <v>0.125</v>
      </c>
      <c r="CM59" s="172">
        <v>0.20833333333333334</v>
      </c>
      <c r="CN59" s="172">
        <v>0.01</v>
      </c>
      <c r="CO59" s="172">
        <v>0.17833333333333334</v>
      </c>
      <c r="CP59" s="172">
        <v>0.52166666666666661</v>
      </c>
      <c r="CQ59" s="172"/>
      <c r="CR59" s="172"/>
      <c r="CS59" s="172"/>
      <c r="CT59" s="172"/>
      <c r="CU59" s="174"/>
      <c r="CV59" s="174"/>
      <c r="CW59" s="253"/>
      <c r="CX59" s="175"/>
      <c r="CY59" s="176">
        <v>44377</v>
      </c>
      <c r="CZ59" s="172">
        <v>0</v>
      </c>
      <c r="DA59" s="172">
        <v>1.666666666666667E-3</v>
      </c>
      <c r="DB59" s="172">
        <v>2.6666666666666661E-2</v>
      </c>
      <c r="DC59" s="172">
        <v>-1.1666666666666667E-2</v>
      </c>
      <c r="DD59" s="172">
        <v>-0.20166666666666666</v>
      </c>
      <c r="DE59" s="172">
        <v>0.21666666666666665</v>
      </c>
      <c r="DF59" s="172"/>
      <c r="DG59" s="172"/>
      <c r="DH59" s="172"/>
      <c r="DI59" s="172"/>
      <c r="DJ59" s="174"/>
      <c r="DK59" s="174"/>
    </row>
    <row r="60" spans="1:115">
      <c r="A60" s="162">
        <v>44408</v>
      </c>
      <c r="B60" s="171">
        <v>44408</v>
      </c>
      <c r="C60" s="178">
        <v>3.0719552507270542</v>
      </c>
      <c r="D60" s="178">
        <v>1.1383497783020058</v>
      </c>
      <c r="E60" s="178">
        <v>9.0401485932440462</v>
      </c>
      <c r="F60" s="178">
        <v>42.797596326181434</v>
      </c>
      <c r="H60" s="189">
        <v>24155.023000000001</v>
      </c>
      <c r="I60" s="189">
        <v>9196.0530000000017</v>
      </c>
      <c r="J60" s="189">
        <v>47695.125999999997</v>
      </c>
      <c r="K60" s="189">
        <v>10803.712</v>
      </c>
      <c r="L60" s="249"/>
      <c r="M60" s="175"/>
      <c r="N60" s="175">
        <v>44408</v>
      </c>
      <c r="O60" s="177">
        <v>44408</v>
      </c>
      <c r="P60" s="173">
        <v>3.0719552507270542</v>
      </c>
      <c r="Q60" s="173">
        <v>1.2638227988205353</v>
      </c>
      <c r="R60" s="173">
        <v>7.2330553751768889</v>
      </c>
      <c r="S60" s="173">
        <v>-5.911769838781467</v>
      </c>
      <c r="T60" s="178"/>
      <c r="U60" s="189">
        <v>24155.023000000001</v>
      </c>
      <c r="V60" s="189">
        <v>9022.7980000000007</v>
      </c>
      <c r="W60" s="189">
        <v>7081.0190000000002</v>
      </c>
      <c r="X60" s="189">
        <v>2517.7379999999998</v>
      </c>
      <c r="Y60" s="175"/>
      <c r="Z60" s="175">
        <v>41455</v>
      </c>
      <c r="AA60" s="250">
        <v>41486</v>
      </c>
      <c r="AB60" s="178">
        <v>8.1988219999999998</v>
      </c>
      <c r="AC60" s="178"/>
      <c r="AD60" s="178">
        <v>17.843575594073101</v>
      </c>
      <c r="AE60" s="178"/>
      <c r="AF60" s="178"/>
      <c r="AH60" s="178"/>
      <c r="AI60" s="251"/>
      <c r="AJ60" s="175"/>
      <c r="AK60" s="175">
        <v>44408</v>
      </c>
      <c r="AL60" s="250">
        <v>44408</v>
      </c>
      <c r="AM60" s="178"/>
      <c r="AN60" s="178">
        <v>0.26148362638799205</v>
      </c>
      <c r="AO60" s="173" t="s">
        <v>314</v>
      </c>
      <c r="AP60" s="173">
        <v>1.0298898112831955E-2</v>
      </c>
      <c r="AQ60" s="173">
        <v>2.5726316919367633</v>
      </c>
      <c r="AR60" s="173">
        <v>4.1050710179012366</v>
      </c>
      <c r="AS60" s="173">
        <v>2.0881628265288259</v>
      </c>
      <c r="AT60" s="173">
        <v>0.7541188456971043</v>
      </c>
      <c r="AV60" s="173">
        <v>1.379612570106713</v>
      </c>
      <c r="AW60" s="173">
        <v>1.8877028471834301</v>
      </c>
      <c r="AX60" s="251"/>
      <c r="AY60" s="251"/>
      <c r="AZ60" s="175"/>
      <c r="BA60" s="175">
        <v>44408</v>
      </c>
      <c r="BB60" s="176">
        <v>44408</v>
      </c>
      <c r="BC60" s="173">
        <v>10.236343825489591</v>
      </c>
      <c r="BD60" s="173">
        <v>9.4239583870196153</v>
      </c>
      <c r="BE60" s="173">
        <v>10.097542397210724</v>
      </c>
      <c r="BF60" s="251"/>
      <c r="BG60" s="189">
        <v>8176.6859999999997</v>
      </c>
      <c r="BH60" s="189">
        <v>35987.148999999998</v>
      </c>
      <c r="BI60" s="189">
        <v>23834.505000000001</v>
      </c>
      <c r="BJ60" s="251"/>
      <c r="BK60" s="251"/>
      <c r="BL60" s="251"/>
      <c r="BM60" s="251"/>
      <c r="BN60" s="251"/>
      <c r="BO60" s="251"/>
      <c r="BP60" s="251"/>
      <c r="BQ60" s="251"/>
      <c r="BR60" s="175">
        <v>44561</v>
      </c>
      <c r="BS60" s="252">
        <v>44378</v>
      </c>
      <c r="BT60" s="440">
        <v>14.587933540344238</v>
      </c>
      <c r="BU60" s="440">
        <v>4.2831230163574219</v>
      </c>
      <c r="BV60" s="440">
        <v>340.59103393554688</v>
      </c>
      <c r="BW60" s="440">
        <v>100</v>
      </c>
      <c r="BX60" s="178"/>
      <c r="BY60" s="178"/>
      <c r="BZ60" s="178"/>
      <c r="CA60" s="254"/>
      <c r="CB60" s="178"/>
      <c r="CC60" s="178"/>
      <c r="CD60" s="178"/>
      <c r="CE60" s="178"/>
      <c r="CF60" s="178"/>
      <c r="CG60" s="178"/>
      <c r="CH60" s="178"/>
      <c r="CI60" s="175">
        <v>44408</v>
      </c>
      <c r="CJ60" s="176">
        <v>44408</v>
      </c>
      <c r="CK60" s="172">
        <v>0</v>
      </c>
      <c r="CL60" s="172">
        <v>0.12666666666666668</v>
      </c>
      <c r="CM60" s="172">
        <v>0.19999999999999998</v>
      </c>
      <c r="CN60" s="172">
        <v>0.01</v>
      </c>
      <c r="CO60" s="172">
        <v>0.17166666666666666</v>
      </c>
      <c r="CP60" s="172">
        <v>0.51333333333333331</v>
      </c>
      <c r="CQ60" s="172"/>
      <c r="CR60" s="172"/>
      <c r="CS60" s="172"/>
      <c r="CT60" s="172"/>
      <c r="CU60" s="174"/>
      <c r="CV60" s="174"/>
      <c r="CW60" s="253"/>
      <c r="CX60" s="175">
        <v>44408</v>
      </c>
      <c r="CY60" s="176">
        <v>44408</v>
      </c>
      <c r="CZ60" s="172">
        <v>0</v>
      </c>
      <c r="DA60" s="172">
        <v>1.6666666666666668E-3</v>
      </c>
      <c r="DB60" s="172">
        <v>2.8333333333333335E-2</v>
      </c>
      <c r="DC60" s="172">
        <v>-1.3333333333333334E-2</v>
      </c>
      <c r="DD60" s="172">
        <v>-0.22833333333333336</v>
      </c>
      <c r="DE60" s="172">
        <v>0.19499999999999998</v>
      </c>
      <c r="DF60" s="172"/>
      <c r="DG60" s="172"/>
      <c r="DH60" s="172"/>
      <c r="DI60" s="172"/>
      <c r="DJ60" s="174"/>
      <c r="DK60" s="174"/>
    </row>
    <row r="61" spans="1:115">
      <c r="B61" s="171">
        <v>44439</v>
      </c>
      <c r="C61" s="178">
        <v>2.9046312635664817</v>
      </c>
      <c r="D61" s="178">
        <v>-0.91926337741556896</v>
      </c>
      <c r="E61" s="178">
        <v>9.0024927860393298</v>
      </c>
      <c r="F61" s="178">
        <v>47.179084144626657</v>
      </c>
      <c r="H61" s="189">
        <v>24140.417000000001</v>
      </c>
      <c r="I61" s="189">
        <v>9026.0509999999995</v>
      </c>
      <c r="J61" s="189">
        <v>47785.932000000001</v>
      </c>
      <c r="K61" s="189">
        <v>11281.162</v>
      </c>
      <c r="L61" s="249"/>
      <c r="M61" s="175"/>
      <c r="N61" s="175"/>
      <c r="O61" s="177">
        <v>44439</v>
      </c>
      <c r="P61" s="251">
        <v>2.9046312635664817</v>
      </c>
      <c r="Q61" s="251">
        <v>0.65487550825706897</v>
      </c>
      <c r="R61" s="251">
        <v>7.6855488572814989</v>
      </c>
      <c r="S61" s="178">
        <v>-5.8861847923934674</v>
      </c>
      <c r="T61" s="178"/>
      <c r="U61" s="189">
        <v>24140.417000000001</v>
      </c>
      <c r="V61" s="189">
        <v>8942.4650000000001</v>
      </c>
      <c r="W61" s="189">
        <v>7135.3360000000002</v>
      </c>
      <c r="X61" s="189">
        <v>2508.1039999999998</v>
      </c>
      <c r="Y61" s="175"/>
      <c r="Z61" s="175"/>
      <c r="AA61" s="250">
        <v>41517</v>
      </c>
      <c r="AB61" s="178">
        <v>8.1116770000000002</v>
      </c>
      <c r="AC61" s="178"/>
      <c r="AD61" s="178">
        <v>17.644226534874001</v>
      </c>
      <c r="AE61" s="178"/>
      <c r="AF61" s="178"/>
      <c r="AH61" s="178"/>
      <c r="AI61" s="251"/>
      <c r="AJ61" s="175"/>
      <c r="AK61" s="175"/>
      <c r="AL61" s="250">
        <v>44439</v>
      </c>
      <c r="AM61" s="178"/>
      <c r="AN61" s="178">
        <v>0.26144191137998257</v>
      </c>
      <c r="AO61" s="173" t="s">
        <v>314</v>
      </c>
      <c r="AP61" s="173">
        <v>1.0331496134170884E-2</v>
      </c>
      <c r="AQ61" s="173">
        <v>2.5546345595829516</v>
      </c>
      <c r="AR61" s="173">
        <v>4.1867484237691013</v>
      </c>
      <c r="AS61" s="173">
        <v>2.0541392323346632</v>
      </c>
      <c r="AT61" s="173">
        <v>0.37269794075105545</v>
      </c>
      <c r="AV61" s="173">
        <v>1.3019499724502261</v>
      </c>
      <c r="AW61" s="173">
        <v>1.7615258618990208</v>
      </c>
      <c r="AX61" s="251"/>
      <c r="AY61" s="251"/>
      <c r="AZ61" s="175"/>
      <c r="BA61" s="175"/>
      <c r="BB61" s="176">
        <v>44439</v>
      </c>
      <c r="BC61" s="173">
        <v>12.230913788017151</v>
      </c>
      <c r="BD61" s="173">
        <v>9.4290502321457517</v>
      </c>
      <c r="BE61" s="173">
        <v>9.93299267647647</v>
      </c>
      <c r="BF61" s="251"/>
      <c r="BG61" s="189">
        <v>8396.2180000000008</v>
      </c>
      <c r="BH61" s="189">
        <v>36096.69</v>
      </c>
      <c r="BI61" s="189">
        <v>23801.501</v>
      </c>
      <c r="BJ61" s="251"/>
      <c r="BK61" s="251"/>
      <c r="BL61" s="251"/>
      <c r="BM61" s="251"/>
      <c r="BN61" s="251"/>
      <c r="BO61" s="251"/>
      <c r="BP61" s="251"/>
      <c r="BQ61" s="251"/>
      <c r="BR61" s="175"/>
      <c r="BS61" s="252">
        <v>44409</v>
      </c>
      <c r="BT61" s="440">
        <v>14.703797340393066</v>
      </c>
      <c r="BU61" s="440">
        <v>4.1321654319763184</v>
      </c>
      <c r="BV61" s="440">
        <v>355.83758544921875</v>
      </c>
      <c r="BW61" s="440">
        <v>100</v>
      </c>
      <c r="BX61" s="178"/>
      <c r="BY61" s="178"/>
      <c r="BZ61" s="178"/>
      <c r="CA61" s="254"/>
      <c r="CB61" s="178"/>
      <c r="CC61" s="178"/>
      <c r="CD61" s="178"/>
      <c r="CE61" s="178"/>
      <c r="CF61" s="178"/>
      <c r="CG61" s="178"/>
      <c r="CH61" s="178"/>
      <c r="CI61" s="175"/>
      <c r="CJ61" s="176">
        <v>44439</v>
      </c>
      <c r="CK61" s="172">
        <v>0</v>
      </c>
      <c r="CL61" s="172">
        <v>0.12666666666666668</v>
      </c>
      <c r="CM61" s="172">
        <v>0.19166666666666665</v>
      </c>
      <c r="CN61" s="172">
        <v>0.01</v>
      </c>
      <c r="CO61" s="172">
        <v>0.16333333333333336</v>
      </c>
      <c r="CP61" s="172">
        <v>0.5033333333333333</v>
      </c>
      <c r="CQ61" s="172"/>
      <c r="CR61" s="172"/>
      <c r="CS61" s="172"/>
      <c r="CT61" s="172"/>
      <c r="CU61" s="174"/>
      <c r="CV61" s="174"/>
      <c r="CW61" s="253"/>
      <c r="CX61" s="175"/>
      <c r="CY61" s="176">
        <v>44439</v>
      </c>
      <c r="CZ61" s="172">
        <v>0</v>
      </c>
      <c r="DA61" s="172">
        <v>1.666666666666667E-3</v>
      </c>
      <c r="DB61" s="172">
        <v>3.5000000000000003E-2</v>
      </c>
      <c r="DC61" s="172">
        <v>-1.6666666666666666E-2</v>
      </c>
      <c r="DD61" s="172">
        <v>-0.25166666666666671</v>
      </c>
      <c r="DE61" s="172">
        <v>0.18666666666666668</v>
      </c>
      <c r="DF61" s="172"/>
      <c r="DG61" s="172"/>
      <c r="DH61" s="172"/>
      <c r="DI61" s="172"/>
      <c r="DJ61" s="174"/>
      <c r="DK61" s="174"/>
    </row>
    <row r="62" spans="1:115">
      <c r="B62" s="171">
        <v>44469</v>
      </c>
      <c r="C62" s="178">
        <v>2.83252836616672</v>
      </c>
      <c r="D62" s="178">
        <v>-1.1133013840909367</v>
      </c>
      <c r="E62" s="178">
        <v>9.0779289455138681</v>
      </c>
      <c r="F62" s="178">
        <v>39.392589285725663</v>
      </c>
      <c r="H62" s="189">
        <v>24222.2</v>
      </c>
      <c r="I62" s="189">
        <v>8906.7199999999993</v>
      </c>
      <c r="J62" s="189">
        <v>47469.529000000002</v>
      </c>
      <c r="K62" s="189">
        <v>10947.151</v>
      </c>
      <c r="L62" s="249"/>
      <c r="M62" s="175"/>
      <c r="N62" s="175"/>
      <c r="O62" s="177">
        <v>44469</v>
      </c>
      <c r="P62" s="173">
        <v>2.83252836616672</v>
      </c>
      <c r="Q62" s="173">
        <v>0.61281137760440529</v>
      </c>
      <c r="R62" s="173">
        <v>8.0512181050045548</v>
      </c>
      <c r="S62" s="173">
        <v>-6.1751672927266688</v>
      </c>
      <c r="T62" s="178"/>
      <c r="U62" s="189">
        <v>24222.2</v>
      </c>
      <c r="V62" s="189">
        <v>8972.2369999999992</v>
      </c>
      <c r="W62" s="189">
        <v>7199.0680000000002</v>
      </c>
      <c r="X62" s="189">
        <v>2497.0100000000002</v>
      </c>
      <c r="Y62" s="175"/>
      <c r="Z62" s="175"/>
      <c r="AA62" s="250">
        <v>41547</v>
      </c>
      <c r="AB62" s="178">
        <v>8.2929300000000001</v>
      </c>
      <c r="AC62" s="178"/>
      <c r="AD62" s="178">
        <v>18.099309069172101</v>
      </c>
      <c r="AE62" s="178"/>
      <c r="AF62" s="178"/>
      <c r="AH62" s="178"/>
      <c r="AI62" s="251"/>
      <c r="AJ62" s="175"/>
      <c r="AK62" s="175"/>
      <c r="AL62" s="250">
        <v>44469</v>
      </c>
      <c r="AM62" s="178"/>
      <c r="AN62" s="178">
        <v>0.25873075144931584</v>
      </c>
      <c r="AO62" s="173" t="s">
        <v>314</v>
      </c>
      <c r="AP62" s="173">
        <v>1.0050592954440836E-2</v>
      </c>
      <c r="AQ62" s="173">
        <v>2.5456012946722026</v>
      </c>
      <c r="AR62" s="173">
        <v>3.9707568062918588</v>
      </c>
      <c r="AS62" s="173">
        <v>2.0220990002563095</v>
      </c>
      <c r="AT62" s="173">
        <v>0.36818604467930016</v>
      </c>
      <c r="AV62" s="173">
        <v>1.2946660464084174</v>
      </c>
      <c r="AW62" s="173">
        <v>1.7550478083172703</v>
      </c>
      <c r="AX62" s="251"/>
      <c r="AY62" s="251"/>
      <c r="AZ62" s="175"/>
      <c r="BA62" s="175"/>
      <c r="BB62" s="176">
        <v>44469</v>
      </c>
      <c r="BC62" s="173">
        <v>10.507587454878276</v>
      </c>
      <c r="BD62" s="173">
        <v>9.2906607244900066</v>
      </c>
      <c r="BE62" s="173">
        <v>9.7897897232050788</v>
      </c>
      <c r="BF62" s="251"/>
      <c r="BG62" s="189">
        <v>8456.7389999999996</v>
      </c>
      <c r="BH62" s="189">
        <v>36147.120999999999</v>
      </c>
      <c r="BI62" s="189">
        <v>23767.544000000002</v>
      </c>
      <c r="BJ62" s="251"/>
      <c r="BK62" s="251"/>
      <c r="BL62" s="251"/>
      <c r="BM62" s="251"/>
      <c r="BN62" s="251"/>
      <c r="BO62" s="251"/>
      <c r="BP62" s="251"/>
      <c r="BQ62" s="251"/>
      <c r="BR62" s="175"/>
      <c r="BS62" s="252">
        <v>44440</v>
      </c>
      <c r="BT62" s="440">
        <v>14.755084991455078</v>
      </c>
      <c r="BU62" s="440">
        <v>4.5151000022888184</v>
      </c>
      <c r="BV62" s="440">
        <v>326.794189453125</v>
      </c>
      <c r="BW62" s="440">
        <v>100</v>
      </c>
      <c r="BX62" s="178"/>
      <c r="BY62" s="178"/>
      <c r="BZ62" s="178"/>
      <c r="CA62" s="254"/>
      <c r="CB62" s="178"/>
      <c r="CC62" s="178"/>
      <c r="CD62" s="178"/>
      <c r="CE62" s="178"/>
      <c r="CF62" s="178"/>
      <c r="CG62" s="178"/>
      <c r="CH62" s="178"/>
      <c r="CI62" s="175"/>
      <c r="CJ62" s="176">
        <v>44469</v>
      </c>
      <c r="CK62" s="172">
        <v>0</v>
      </c>
      <c r="CL62" s="172">
        <v>0.12833333333333333</v>
      </c>
      <c r="CM62" s="172">
        <v>0.17666666666666667</v>
      </c>
      <c r="CN62" s="172">
        <v>0.01</v>
      </c>
      <c r="CO62" s="172">
        <v>0.15833333333333335</v>
      </c>
      <c r="CP62" s="172">
        <v>0.49833333333333335</v>
      </c>
      <c r="CQ62" s="172"/>
      <c r="CR62" s="172"/>
      <c r="CS62" s="172"/>
      <c r="CT62" s="172"/>
      <c r="CU62" s="174"/>
      <c r="CV62" s="174"/>
      <c r="CW62" s="253"/>
      <c r="CX62" s="175"/>
      <c r="CY62" s="176">
        <v>44469</v>
      </c>
      <c r="CZ62" s="172">
        <v>0</v>
      </c>
      <c r="DA62" s="172">
        <v>-2.3333333333333331E-2</v>
      </c>
      <c r="DB62" s="172">
        <v>3.6666666666666667E-2</v>
      </c>
      <c r="DC62" s="172">
        <v>-0.02</v>
      </c>
      <c r="DD62" s="172">
        <v>-0.29333333333333328</v>
      </c>
      <c r="DE62" s="172">
        <v>0.17</v>
      </c>
      <c r="DF62" s="172"/>
      <c r="DG62" s="172"/>
      <c r="DH62" s="172"/>
      <c r="DI62" s="172"/>
      <c r="DJ62" s="174"/>
      <c r="DK62" s="174"/>
    </row>
    <row r="63" spans="1:115">
      <c r="B63" s="171">
        <v>44500</v>
      </c>
      <c r="C63" s="178">
        <v>4.486705809112812</v>
      </c>
      <c r="D63" s="178">
        <v>-5.3028749931375962</v>
      </c>
      <c r="E63" s="178">
        <v>8.0503509765574641</v>
      </c>
      <c r="F63" s="178">
        <v>32.544637145558752</v>
      </c>
      <c r="H63" s="189">
        <v>24757.94</v>
      </c>
      <c r="I63" s="189">
        <v>8503.887999999999</v>
      </c>
      <c r="J63" s="189">
        <v>47420.802000000003</v>
      </c>
      <c r="K63" s="189">
        <v>10712.186</v>
      </c>
      <c r="L63" s="249"/>
      <c r="M63" s="175"/>
      <c r="N63" s="175"/>
      <c r="O63" s="177">
        <v>44500</v>
      </c>
      <c r="P63" s="251">
        <v>4.486705809112812</v>
      </c>
      <c r="Q63" s="251">
        <v>5.057635607028188</v>
      </c>
      <c r="R63" s="251">
        <v>8.1404498842140747</v>
      </c>
      <c r="S63" s="178">
        <v>-6.2020017554504037</v>
      </c>
      <c r="T63" s="178"/>
      <c r="U63" s="189">
        <v>24757.94</v>
      </c>
      <c r="V63" s="189">
        <v>9398.5589999999993</v>
      </c>
      <c r="W63" s="189">
        <v>7260.2070000000003</v>
      </c>
      <c r="X63" s="189">
        <v>2492.0889999999999</v>
      </c>
      <c r="Y63" s="175"/>
      <c r="Z63" s="175"/>
      <c r="AA63" s="250">
        <v>41578</v>
      </c>
      <c r="AB63" s="178">
        <v>8.0851360000000021</v>
      </c>
      <c r="AC63" s="178"/>
      <c r="AD63" s="178">
        <v>17.7825354805858</v>
      </c>
      <c r="AE63" s="178"/>
      <c r="AF63" s="178"/>
      <c r="AH63" s="178"/>
      <c r="AI63" s="251"/>
      <c r="AJ63" s="175"/>
      <c r="AK63" s="175"/>
      <c r="AL63" s="250">
        <v>44500</v>
      </c>
      <c r="AM63" s="178"/>
      <c r="AN63" s="178">
        <v>0.26058722512500487</v>
      </c>
      <c r="AO63" s="173" t="s">
        <v>314</v>
      </c>
      <c r="AP63" s="173">
        <v>5.0220222127303179E-3</v>
      </c>
      <c r="AQ63" s="173">
        <v>2.4965565505495944</v>
      </c>
      <c r="AR63" s="173">
        <v>3.8963040933410298</v>
      </c>
      <c r="AS63" s="173">
        <v>2.0035949453739614</v>
      </c>
      <c r="AT63" s="173">
        <v>0.39318280974213182</v>
      </c>
      <c r="AV63" s="173">
        <v>1.2970807175039627</v>
      </c>
      <c r="AW63" s="173">
        <v>1.7357231515440903</v>
      </c>
      <c r="AX63" s="251"/>
      <c r="AY63" s="251"/>
      <c r="AZ63" s="175"/>
      <c r="BA63" s="175"/>
      <c r="BB63" s="176">
        <v>44500</v>
      </c>
      <c r="BC63" s="173">
        <v>8.8841479342864673</v>
      </c>
      <c r="BD63" s="173">
        <v>8.4033108621274657</v>
      </c>
      <c r="BE63" s="173">
        <v>8.8607196693828669</v>
      </c>
      <c r="BF63" s="251"/>
      <c r="BG63" s="189">
        <v>8357.3320000000003</v>
      </c>
      <c r="BH63" s="189">
        <v>36089.885000000002</v>
      </c>
      <c r="BI63" s="189">
        <v>23702.091</v>
      </c>
      <c r="BJ63" s="251"/>
      <c r="BK63" s="251"/>
      <c r="BL63" s="251"/>
      <c r="BM63" s="251"/>
      <c r="BN63" s="251"/>
      <c r="BO63" s="251"/>
      <c r="BP63" s="251"/>
      <c r="BQ63" s="251"/>
      <c r="BR63" s="175"/>
      <c r="BS63" s="252">
        <v>44470</v>
      </c>
      <c r="BT63" s="440">
        <v>14.075272560119629</v>
      </c>
      <c r="BU63" s="440">
        <v>4.4435834884643555</v>
      </c>
      <c r="BV63" s="440">
        <v>316.7550048828125</v>
      </c>
      <c r="BW63" s="440">
        <v>100</v>
      </c>
      <c r="BX63" s="178"/>
      <c r="BY63" s="178"/>
      <c r="BZ63" s="178"/>
      <c r="CA63" s="254"/>
      <c r="CB63" s="178"/>
      <c r="CC63" s="178"/>
      <c r="CD63" s="178"/>
      <c r="CE63" s="178"/>
      <c r="CF63" s="178"/>
      <c r="CG63" s="178"/>
      <c r="CH63" s="178"/>
      <c r="CI63" s="175"/>
      <c r="CJ63" s="176">
        <v>44500</v>
      </c>
      <c r="CK63" s="172">
        <v>0</v>
      </c>
      <c r="CL63" s="172">
        <v>0.12833333333333333</v>
      </c>
      <c r="CM63" s="172">
        <v>0.17</v>
      </c>
      <c r="CN63" s="172">
        <v>0.01</v>
      </c>
      <c r="CO63" s="172">
        <v>0.1566666666666667</v>
      </c>
      <c r="CP63" s="172">
        <v>0.49666666666666665</v>
      </c>
      <c r="CQ63" s="172"/>
      <c r="CR63" s="172"/>
      <c r="CS63" s="172"/>
      <c r="CT63" s="172"/>
      <c r="CU63" s="174"/>
      <c r="CV63" s="174"/>
      <c r="CW63" s="253"/>
      <c r="CX63" s="175"/>
      <c r="CY63" s="176">
        <v>44500</v>
      </c>
      <c r="CZ63" s="172">
        <v>0</v>
      </c>
      <c r="DA63" s="172">
        <v>-2.3333333333333331E-2</v>
      </c>
      <c r="DB63" s="172">
        <v>0.04</v>
      </c>
      <c r="DC63" s="172">
        <v>-2.3333333333333334E-2</v>
      </c>
      <c r="DD63" s="172">
        <v>-0.32333333333333331</v>
      </c>
      <c r="DE63" s="172">
        <v>0.16</v>
      </c>
      <c r="DF63" s="172"/>
      <c r="DG63" s="172"/>
      <c r="DH63" s="172"/>
      <c r="DI63" s="172"/>
      <c r="DJ63" s="174"/>
      <c r="DK63" s="174"/>
    </row>
    <row r="64" spans="1:115">
      <c r="B64" s="171">
        <v>44530</v>
      </c>
      <c r="C64" s="178">
        <v>4.8119195131584691</v>
      </c>
      <c r="D64" s="178">
        <v>-4.9943613701786793</v>
      </c>
      <c r="E64" s="178">
        <v>7.4899829451922306</v>
      </c>
      <c r="F64" s="178">
        <v>27.431826307349972</v>
      </c>
      <c r="H64" s="189">
        <v>24867.327000000001</v>
      </c>
      <c r="I64" s="189">
        <v>8529.8390000000018</v>
      </c>
      <c r="J64" s="189">
        <v>47552.012000000002</v>
      </c>
      <c r="K64" s="189">
        <v>10839.016</v>
      </c>
      <c r="L64" s="249"/>
      <c r="M64" s="175"/>
      <c r="N64" s="175"/>
      <c r="O64" s="177">
        <v>44530</v>
      </c>
      <c r="P64" s="173">
        <v>4.8119195131584691</v>
      </c>
      <c r="Q64" s="173">
        <v>4.6121185102429019</v>
      </c>
      <c r="R64" s="173">
        <v>8.6255612582148089</v>
      </c>
      <c r="S64" s="173">
        <v>-5.3186266288122397</v>
      </c>
      <c r="T64" s="178"/>
      <c r="U64" s="189">
        <v>24867.327000000001</v>
      </c>
      <c r="V64" s="189">
        <v>9349.42</v>
      </c>
      <c r="W64" s="189">
        <v>7325.9489999999996</v>
      </c>
      <c r="X64" s="189">
        <v>2483.8560000000002</v>
      </c>
      <c r="Y64" s="175"/>
      <c r="Z64" s="175"/>
      <c r="AA64" s="250">
        <v>41608</v>
      </c>
      <c r="AB64" s="178">
        <v>8.1166599999999995</v>
      </c>
      <c r="AC64" s="178"/>
      <c r="AD64" s="178">
        <v>18.108307911754899</v>
      </c>
      <c r="AE64" s="178"/>
      <c r="AF64" s="178"/>
      <c r="AH64" s="178"/>
      <c r="AI64" s="251"/>
      <c r="AJ64" s="175"/>
      <c r="AK64" s="175"/>
      <c r="AL64" s="250">
        <v>44530</v>
      </c>
      <c r="AM64" s="178"/>
      <c r="AN64" s="178">
        <v>0.2532051237188091</v>
      </c>
      <c r="AO64" s="173" t="s">
        <v>314</v>
      </c>
      <c r="AP64" s="173">
        <v>4.4589729150185794E-3</v>
      </c>
      <c r="AQ64" s="173">
        <v>2.4347082796881869</v>
      </c>
      <c r="AR64" s="173">
        <v>3.8716707868301863</v>
      </c>
      <c r="AS64" s="173">
        <v>1.9703775032998825</v>
      </c>
      <c r="AT64" s="173">
        <v>0.3796893289336648</v>
      </c>
      <c r="AV64" s="173">
        <v>1.2681911796387197</v>
      </c>
      <c r="AW64" s="173">
        <v>1.7043141048562409</v>
      </c>
      <c r="AX64" s="251"/>
      <c r="AY64" s="251"/>
      <c r="AZ64" s="175"/>
      <c r="BA64" s="175"/>
      <c r="BB64" s="176">
        <v>44530</v>
      </c>
      <c r="BC64" s="173">
        <v>9.1890509273090828</v>
      </c>
      <c r="BD64" s="173">
        <v>7.5907364553843282</v>
      </c>
      <c r="BE64" s="173">
        <v>7.5718644470224472</v>
      </c>
      <c r="BF64" s="251"/>
      <c r="BG64" s="189">
        <v>8460.7440000000006</v>
      </c>
      <c r="BH64" s="189">
        <v>36229.756000000001</v>
      </c>
      <c r="BI64" s="189">
        <v>23731.442999999999</v>
      </c>
      <c r="BJ64" s="251"/>
      <c r="BK64" s="251"/>
      <c r="BL64" s="251"/>
      <c r="BM64" s="251"/>
      <c r="BN64" s="251"/>
      <c r="BO64" s="251"/>
      <c r="BP64" s="251"/>
      <c r="BQ64" s="251"/>
      <c r="BR64" s="175"/>
      <c r="BS64" s="252">
        <v>44501</v>
      </c>
      <c r="BT64" s="440">
        <v>14.203106880187988</v>
      </c>
      <c r="BU64" s="440">
        <v>4.684018611907959</v>
      </c>
      <c r="BV64" s="440">
        <v>303.22482299804688</v>
      </c>
      <c r="BW64" s="440">
        <v>100</v>
      </c>
      <c r="BX64" s="178"/>
      <c r="BY64" s="178"/>
      <c r="BZ64" s="178"/>
      <c r="CA64" s="254"/>
      <c r="CB64" s="178"/>
      <c r="CC64" s="178"/>
      <c r="CD64" s="178"/>
      <c r="CE64" s="178"/>
      <c r="CF64" s="178"/>
      <c r="CG64" s="178"/>
      <c r="CH64" s="178"/>
      <c r="CI64" s="175"/>
      <c r="CJ64" s="176">
        <v>44530</v>
      </c>
      <c r="CK64" s="172">
        <v>0</v>
      </c>
      <c r="CL64" s="172">
        <v>0.13</v>
      </c>
      <c r="CM64" s="172">
        <v>0.17166666666666666</v>
      </c>
      <c r="CN64" s="172">
        <v>0.01</v>
      </c>
      <c r="CO64" s="172">
        <v>0.16</v>
      </c>
      <c r="CP64" s="172">
        <v>0.4916666666666667</v>
      </c>
      <c r="CQ64" s="172"/>
      <c r="CR64" s="172"/>
      <c r="CS64" s="172"/>
      <c r="CT64" s="172"/>
      <c r="CU64" s="174"/>
      <c r="CV64" s="174"/>
      <c r="CW64" s="253"/>
      <c r="CX64" s="175"/>
      <c r="CY64" s="176">
        <v>44530</v>
      </c>
      <c r="CZ64" s="172">
        <v>0</v>
      </c>
      <c r="DA64" s="172">
        <v>-2.3333333333333331E-2</v>
      </c>
      <c r="DB64" s="172">
        <v>4.3333333333333335E-2</v>
      </c>
      <c r="DC64" s="172">
        <v>-2.6666666666666668E-2</v>
      </c>
      <c r="DD64" s="172">
        <v>-0.34333333333333327</v>
      </c>
      <c r="DE64" s="172">
        <v>0.16</v>
      </c>
      <c r="DF64" s="172"/>
      <c r="DG64" s="172"/>
      <c r="DH64" s="172"/>
      <c r="DI64" s="172"/>
      <c r="DJ64" s="174"/>
      <c r="DK64" s="174"/>
    </row>
    <row r="65" spans="1:115">
      <c r="B65" s="171">
        <v>44561</v>
      </c>
      <c r="C65" s="178">
        <v>6.2995046862770687</v>
      </c>
      <c r="D65" s="178">
        <v>-6.7299963129210383</v>
      </c>
      <c r="E65" s="178">
        <v>8.0635740935365074</v>
      </c>
      <c r="F65" s="178">
        <v>30.261896791917842</v>
      </c>
      <c r="H65" s="189">
        <v>25045.255000000001</v>
      </c>
      <c r="I65" s="189">
        <v>8355.4169999999995</v>
      </c>
      <c r="J65" s="189">
        <v>48251.553999999996</v>
      </c>
      <c r="K65" s="189">
        <v>11495.317999999999</v>
      </c>
      <c r="L65" s="249"/>
      <c r="M65" s="175"/>
      <c r="N65" s="175"/>
      <c r="O65" s="177">
        <v>44561</v>
      </c>
      <c r="P65" s="251">
        <v>6.2995046862770687</v>
      </c>
      <c r="Q65" s="251">
        <v>6.2732212909675011</v>
      </c>
      <c r="R65" s="251">
        <v>9.0551156061113183</v>
      </c>
      <c r="S65" s="178">
        <v>-4.5887552163368479</v>
      </c>
      <c r="T65" s="178"/>
      <c r="U65" s="189">
        <v>25045.255000000001</v>
      </c>
      <c r="V65" s="189">
        <v>9299.9439999999995</v>
      </c>
      <c r="W65" s="189">
        <v>7372.67</v>
      </c>
      <c r="X65" s="189">
        <v>2471.7800000000002</v>
      </c>
      <c r="Y65" s="175"/>
      <c r="Z65" s="175"/>
      <c r="AA65" s="250">
        <v>41639</v>
      </c>
      <c r="AB65" s="178">
        <v>5.5197510000000003</v>
      </c>
      <c r="AC65" s="178"/>
      <c r="AD65" s="178">
        <v>13.384218851212699</v>
      </c>
      <c r="AE65" s="178"/>
      <c r="AF65" s="178"/>
      <c r="AH65" s="178"/>
      <c r="AI65" s="251"/>
      <c r="AJ65" s="175"/>
      <c r="AK65" s="175"/>
      <c r="AL65" s="250">
        <v>44561</v>
      </c>
      <c r="AM65" s="178"/>
      <c r="AN65" s="178">
        <v>0.24984783183740808</v>
      </c>
      <c r="AO65" s="173" t="s">
        <v>314</v>
      </c>
      <c r="AP65" s="173">
        <v>4.4539109508447486E-3</v>
      </c>
      <c r="AQ65" s="173">
        <v>2.2942325427006169</v>
      </c>
      <c r="AR65" s="173">
        <v>3.8658628261466674</v>
      </c>
      <c r="AS65" s="173">
        <v>1.9640523729799699</v>
      </c>
      <c r="AT65" s="173">
        <v>0.34392738956216468</v>
      </c>
      <c r="AV65" s="173">
        <v>1.2118379420815981</v>
      </c>
      <c r="AW65" s="173">
        <v>1.6024990691615164</v>
      </c>
      <c r="AX65" s="251"/>
      <c r="AY65" s="251"/>
      <c r="AZ65" s="175"/>
      <c r="BA65" s="175"/>
      <c r="BB65" s="176">
        <v>44561</v>
      </c>
      <c r="BC65" s="173">
        <v>12.043404880359398</v>
      </c>
      <c r="BD65" s="173">
        <v>8.472169633819405</v>
      </c>
      <c r="BE65" s="173">
        <v>6.758526791253705</v>
      </c>
      <c r="BF65" s="251"/>
      <c r="BG65" s="189">
        <v>8997.9840000000004</v>
      </c>
      <c r="BH65" s="189">
        <v>37185.235999999997</v>
      </c>
      <c r="BI65" s="189">
        <v>23952.957999999999</v>
      </c>
      <c r="BJ65" s="251"/>
      <c r="BK65" s="251"/>
      <c r="BL65" s="251"/>
      <c r="BM65" s="251"/>
      <c r="BN65" s="251"/>
      <c r="BO65" s="251"/>
      <c r="BP65" s="251"/>
      <c r="BQ65" s="251"/>
      <c r="BR65" s="175"/>
      <c r="BS65" s="252">
        <v>44531</v>
      </c>
      <c r="BT65" s="440">
        <v>14.683259963989258</v>
      </c>
      <c r="BU65" s="440">
        <v>4.7061614990234375</v>
      </c>
      <c r="BV65" s="440">
        <v>312.00076293945313</v>
      </c>
      <c r="BW65" s="440">
        <v>100</v>
      </c>
      <c r="BX65" s="178"/>
      <c r="BY65" s="178"/>
      <c r="BZ65" s="178"/>
      <c r="CA65" s="254"/>
      <c r="CB65" s="178"/>
      <c r="CC65" s="178"/>
      <c r="CD65" s="178"/>
      <c r="CE65" s="178"/>
      <c r="CF65" s="178"/>
      <c r="CG65" s="178"/>
      <c r="CH65" s="178"/>
      <c r="CI65" s="175"/>
      <c r="CJ65" s="176">
        <v>44561</v>
      </c>
      <c r="CK65" s="172">
        <v>0</v>
      </c>
      <c r="CL65" s="172">
        <v>0.11833333333333335</v>
      </c>
      <c r="CM65" s="172">
        <v>0.17833333333333334</v>
      </c>
      <c r="CN65" s="172">
        <v>0.01</v>
      </c>
      <c r="CO65" s="172">
        <v>0.16166666666666665</v>
      </c>
      <c r="CP65" s="172">
        <v>0.48666666666666664</v>
      </c>
      <c r="CQ65" s="172"/>
      <c r="CR65" s="172"/>
      <c r="CS65" s="172"/>
      <c r="CT65" s="172"/>
      <c r="CU65" s="174"/>
      <c r="CV65" s="174"/>
      <c r="CW65" s="253"/>
      <c r="CX65" s="175"/>
      <c r="CY65" s="176">
        <v>44561</v>
      </c>
      <c r="CZ65" s="172">
        <v>0</v>
      </c>
      <c r="DA65" s="172">
        <v>-4.1666666666666664E-2</v>
      </c>
      <c r="DB65" s="172">
        <v>4.6666666666666662E-2</v>
      </c>
      <c r="DC65" s="172">
        <v>-3.1666666666666669E-2</v>
      </c>
      <c r="DD65" s="172">
        <v>-0.34833333333333322</v>
      </c>
      <c r="DE65" s="172">
        <v>0.1466666666666667</v>
      </c>
      <c r="DF65" s="172"/>
      <c r="DG65" s="172"/>
      <c r="DH65" s="172"/>
      <c r="DI65" s="172"/>
      <c r="DJ65" s="174"/>
      <c r="DK65" s="174"/>
    </row>
    <row r="66" spans="1:115">
      <c r="B66" s="171">
        <v>44592</v>
      </c>
      <c r="C66" s="178">
        <v>7.225843354442163</v>
      </c>
      <c r="D66" s="178">
        <v>-3.5224746113451944</v>
      </c>
      <c r="E66" s="178">
        <v>7.2627925076929944</v>
      </c>
      <c r="F66" s="178">
        <v>20.210776865187796</v>
      </c>
      <c r="H66" s="189">
        <v>25333.314999999999</v>
      </c>
      <c r="I66" s="189">
        <v>8479.5660000000007</v>
      </c>
      <c r="J66" s="189">
        <v>48374.567999999999</v>
      </c>
      <c r="K66" s="189">
        <v>11298.772000000001</v>
      </c>
      <c r="L66" s="249"/>
      <c r="M66" s="175"/>
      <c r="N66" s="175"/>
      <c r="O66" s="177">
        <v>44592</v>
      </c>
      <c r="P66" s="173">
        <v>7.225843354442163</v>
      </c>
      <c r="Q66" s="173">
        <v>7.4840555276098675</v>
      </c>
      <c r="R66" s="173">
        <v>9.5205974719999595</v>
      </c>
      <c r="S66" s="173">
        <v>-4.0266657315737975</v>
      </c>
      <c r="T66" s="178"/>
      <c r="U66" s="189">
        <v>25333.314999999999</v>
      </c>
      <c r="V66" s="189">
        <v>9570.5769999999993</v>
      </c>
      <c r="W66" s="189">
        <v>7420.107</v>
      </c>
      <c r="X66" s="189">
        <v>2463.2420000000002</v>
      </c>
      <c r="Y66" s="175"/>
      <c r="Z66" s="175"/>
      <c r="AA66" s="250">
        <v>41670</v>
      </c>
      <c r="AB66" s="178">
        <v>5.4874490000000007</v>
      </c>
      <c r="AC66" s="178"/>
      <c r="AD66" s="178">
        <v>13.1824213984587</v>
      </c>
      <c r="AE66" s="178"/>
      <c r="AF66" s="178"/>
      <c r="AH66" s="178"/>
      <c r="AI66" s="251"/>
      <c r="AJ66" s="175"/>
      <c r="AK66" s="175"/>
      <c r="AL66" s="250">
        <v>44592</v>
      </c>
      <c r="AM66" s="178"/>
      <c r="AN66" s="178">
        <v>0.22939079507484089</v>
      </c>
      <c r="AP66" s="173">
        <v>5.0505354608927659E-3</v>
      </c>
      <c r="AQ66" s="173">
        <v>2.265130886862547</v>
      </c>
      <c r="AR66" s="173">
        <v>3.8649017659265525</v>
      </c>
      <c r="AS66" s="173">
        <v>1.9406074194419694</v>
      </c>
      <c r="AT66" s="173">
        <v>0.34242624194537974</v>
      </c>
      <c r="AV66" s="173">
        <v>1.2009489326789975</v>
      </c>
      <c r="AW66" s="173">
        <v>1.5967578866660663</v>
      </c>
      <c r="AX66" s="251"/>
      <c r="AY66" s="251"/>
      <c r="AZ66" s="175"/>
      <c r="BA66" s="175"/>
      <c r="BB66" s="176">
        <v>44592</v>
      </c>
      <c r="BC66" s="173">
        <v>8.9485507980842307</v>
      </c>
      <c r="BD66" s="173">
        <v>6.6777305811490439</v>
      </c>
      <c r="BE66" s="173">
        <v>6.0483148737488834</v>
      </c>
      <c r="BF66" s="251"/>
      <c r="BG66" s="189">
        <v>8491.7659999999996</v>
      </c>
      <c r="BH66" s="189">
        <v>36996.811999999998</v>
      </c>
      <c r="BI66" s="189">
        <v>24245.454000000002</v>
      </c>
      <c r="BJ66" s="251"/>
      <c r="BK66" s="251"/>
      <c r="BL66" s="251"/>
      <c r="BM66" s="251"/>
      <c r="BN66" s="251"/>
      <c r="BO66" s="251"/>
      <c r="BP66" s="251"/>
      <c r="BQ66" s="251"/>
      <c r="BR66" s="175"/>
      <c r="BS66" s="252">
        <v>44562</v>
      </c>
      <c r="BT66" s="440">
        <v>14.570384979248047</v>
      </c>
      <c r="BU66" s="440">
        <v>4.774989128112793</v>
      </c>
      <c r="BV66" s="440">
        <v>305.1396484375</v>
      </c>
      <c r="BW66" s="440">
        <v>100</v>
      </c>
      <c r="BX66" s="178"/>
      <c r="BY66" s="178"/>
      <c r="BZ66" s="178"/>
      <c r="CA66" s="254"/>
      <c r="CB66" s="178"/>
      <c r="CC66" s="178"/>
      <c r="CD66" s="178"/>
      <c r="CE66" s="178"/>
      <c r="CF66" s="178"/>
      <c r="CG66" s="178"/>
      <c r="CH66" s="178"/>
      <c r="CI66" s="175"/>
      <c r="CJ66" s="176">
        <v>44592</v>
      </c>
      <c r="CK66" s="172">
        <v>0</v>
      </c>
      <c r="CL66" s="172">
        <v>0.10500000000000002</v>
      </c>
      <c r="CM66" s="172">
        <v>0.17999999999999997</v>
      </c>
      <c r="CN66" s="172">
        <v>0.01</v>
      </c>
      <c r="CO66" s="172">
        <v>0.16500000000000001</v>
      </c>
      <c r="CP66" s="172">
        <v>0.47833333333333333</v>
      </c>
      <c r="CQ66" s="172"/>
      <c r="CR66" s="172"/>
      <c r="CS66" s="172"/>
      <c r="CT66" s="172"/>
      <c r="CU66" s="174"/>
      <c r="CV66" s="174"/>
      <c r="CW66" s="253"/>
      <c r="CX66" s="175"/>
      <c r="CY66" s="176">
        <v>44592</v>
      </c>
      <c r="CZ66" s="172">
        <v>0</v>
      </c>
      <c r="DA66" s="172">
        <v>-4.1666666666666664E-2</v>
      </c>
      <c r="DB66" s="172">
        <v>4.3333333333333335E-2</v>
      </c>
      <c r="DC66" s="172">
        <v>-3.666666666666666E-2</v>
      </c>
      <c r="DD66" s="172">
        <v>-0.35000000000000003</v>
      </c>
      <c r="DE66" s="172">
        <v>0.15000000000000002</v>
      </c>
      <c r="DF66" s="172"/>
      <c r="DG66" s="172"/>
      <c r="DH66" s="172"/>
      <c r="DI66" s="172"/>
      <c r="DJ66" s="174"/>
      <c r="DK66" s="174"/>
    </row>
    <row r="67" spans="1:115">
      <c r="B67" s="171">
        <v>44620</v>
      </c>
      <c r="C67" s="178">
        <v>7.8936880522521014</v>
      </c>
      <c r="D67" s="178">
        <v>-4.4058261672092254</v>
      </c>
      <c r="E67" s="178">
        <v>6.6072861560161122</v>
      </c>
      <c r="F67" s="178">
        <v>20.339882041733269</v>
      </c>
      <c r="H67" s="189">
        <v>25504.743999999999</v>
      </c>
      <c r="I67" s="189">
        <v>8737.969000000001</v>
      </c>
      <c r="J67" s="189">
        <v>48360.775999999998</v>
      </c>
      <c r="K67" s="189">
        <v>10865.434999999999</v>
      </c>
      <c r="L67" s="249"/>
      <c r="M67" s="175"/>
      <c r="N67" s="175"/>
      <c r="O67" s="177">
        <v>44620</v>
      </c>
      <c r="P67" s="251">
        <v>7.8936880522521014</v>
      </c>
      <c r="Q67" s="251">
        <v>8.7137929636921676</v>
      </c>
      <c r="R67" s="251">
        <v>10.173238385329618</v>
      </c>
      <c r="S67" s="178">
        <v>-3.6057798708855504</v>
      </c>
      <c r="T67" s="178"/>
      <c r="U67" s="189">
        <v>25504.743999999999</v>
      </c>
      <c r="V67" s="189">
        <v>9683.2929999999997</v>
      </c>
      <c r="W67" s="189">
        <v>7473.14</v>
      </c>
      <c r="X67" s="189">
        <v>2460.8760000000002</v>
      </c>
      <c r="Y67" s="175"/>
      <c r="Z67" s="175"/>
      <c r="AA67" s="250">
        <v>41698</v>
      </c>
      <c r="AB67" s="178">
        <v>5.7881849999999995</v>
      </c>
      <c r="AC67" s="178"/>
      <c r="AD67" s="178">
        <v>13.8962798241232</v>
      </c>
      <c r="AE67" s="178"/>
      <c r="AF67" s="178"/>
      <c r="AH67" s="178"/>
      <c r="AI67" s="251"/>
      <c r="AJ67" s="175"/>
      <c r="AK67" s="175"/>
      <c r="AL67" s="250">
        <v>44620</v>
      </c>
      <c r="AM67" s="178"/>
      <c r="AN67" s="178">
        <v>0.22415063195468893</v>
      </c>
      <c r="AP67" s="173">
        <v>4.5538146521420146E-3</v>
      </c>
      <c r="AQ67" s="173">
        <v>2.1799042756433273</v>
      </c>
      <c r="AR67" s="173">
        <v>3.8684227334834871</v>
      </c>
      <c r="AS67" s="173">
        <v>1.921785262331126</v>
      </c>
      <c r="AT67" s="173">
        <v>0.33698707814388801</v>
      </c>
      <c r="AV67" s="173">
        <v>1.1790313548945097</v>
      </c>
      <c r="AW67" s="173">
        <v>1.5801452257215161</v>
      </c>
      <c r="AX67" s="251"/>
      <c r="AY67" s="251"/>
      <c r="AZ67" s="175"/>
      <c r="BA67" s="175"/>
      <c r="BB67" s="176">
        <v>44620</v>
      </c>
      <c r="BC67" s="173">
        <v>9.0170356007245989</v>
      </c>
      <c r="BD67" s="173">
        <v>5.9459303452180867</v>
      </c>
      <c r="BE67" s="173">
        <v>5.2495060697358209</v>
      </c>
      <c r="BF67" s="251"/>
      <c r="BG67" s="189">
        <v>8582.9570000000003</v>
      </c>
      <c r="BH67" s="189">
        <v>36965.548999999999</v>
      </c>
      <c r="BI67" s="189">
        <v>24268.87</v>
      </c>
      <c r="BJ67" s="251"/>
      <c r="BK67" s="251"/>
      <c r="BL67" s="251"/>
      <c r="BM67" s="251"/>
      <c r="BN67" s="251"/>
      <c r="BO67" s="251"/>
      <c r="BP67" s="251"/>
      <c r="BQ67" s="251"/>
      <c r="BR67" s="175"/>
      <c r="BS67" s="252">
        <v>44593</v>
      </c>
      <c r="BT67" s="440">
        <v>14.332549095153809</v>
      </c>
      <c r="BU67" s="440">
        <v>4.881800651550293</v>
      </c>
      <c r="BV67" s="440">
        <v>293.59146118164063</v>
      </c>
      <c r="BW67" s="440">
        <v>100</v>
      </c>
      <c r="BX67" s="178"/>
      <c r="BY67" s="178"/>
      <c r="BZ67" s="178"/>
      <c r="CA67" s="254"/>
      <c r="CB67" s="178"/>
      <c r="CC67" s="178"/>
      <c r="CD67" s="178"/>
      <c r="CE67" s="178"/>
      <c r="CF67" s="178"/>
      <c r="CG67" s="178"/>
      <c r="CH67" s="178"/>
      <c r="CI67" s="175"/>
      <c r="CJ67" s="176">
        <v>44620</v>
      </c>
      <c r="CK67" s="172">
        <v>0</v>
      </c>
      <c r="CL67" s="172">
        <v>9.0000000000000011E-2</v>
      </c>
      <c r="CM67" s="172">
        <v>0.18333333333333332</v>
      </c>
      <c r="CN67" s="172">
        <v>0.01</v>
      </c>
      <c r="CO67" s="172">
        <v>0.16833333333333333</v>
      </c>
      <c r="CP67" s="172">
        <v>0.46833333333333332</v>
      </c>
      <c r="CQ67" s="172"/>
      <c r="CR67" s="172"/>
      <c r="CS67" s="172"/>
      <c r="CT67" s="172"/>
      <c r="CU67" s="174"/>
      <c r="CV67" s="174"/>
      <c r="CW67" s="253"/>
      <c r="CX67" s="175"/>
      <c r="CY67" s="176">
        <v>44620</v>
      </c>
      <c r="CZ67" s="172">
        <v>0</v>
      </c>
      <c r="DA67" s="172">
        <v>-4.1666666666666664E-2</v>
      </c>
      <c r="DB67" s="172">
        <v>3.3333333333333333E-2</v>
      </c>
      <c r="DC67" s="172">
        <v>-0.04</v>
      </c>
      <c r="DD67" s="172">
        <v>-0.34500000000000003</v>
      </c>
      <c r="DE67" s="172">
        <v>0.17666666666666667</v>
      </c>
      <c r="DF67" s="172"/>
      <c r="DG67" s="172"/>
      <c r="DH67" s="172"/>
      <c r="DI67" s="172"/>
      <c r="DJ67" s="174"/>
      <c r="DK67" s="174"/>
    </row>
    <row r="68" spans="1:115">
      <c r="B68" s="171">
        <v>44651</v>
      </c>
      <c r="C68" s="178">
        <v>8.1481665207118645</v>
      </c>
      <c r="D68" s="178">
        <v>-6.27038252773694</v>
      </c>
      <c r="E68" s="178">
        <v>5.5620345840782015</v>
      </c>
      <c r="F68" s="178">
        <v>11.193966130638966</v>
      </c>
      <c r="H68" s="189">
        <v>25812.932000000001</v>
      </c>
      <c r="I68" s="189">
        <v>8631.1490000000013</v>
      </c>
      <c r="J68" s="189">
        <v>48560.928999999996</v>
      </c>
      <c r="K68" s="189">
        <v>10626.495999999999</v>
      </c>
      <c r="L68" s="249"/>
      <c r="M68" s="175"/>
      <c r="N68" s="175"/>
      <c r="O68" s="177">
        <v>44651</v>
      </c>
      <c r="P68" s="173">
        <v>8.1481665207118645</v>
      </c>
      <c r="Q68" s="173">
        <v>8.6166777656033311</v>
      </c>
      <c r="R68" s="173">
        <v>11.014237741896583</v>
      </c>
      <c r="S68" s="173">
        <v>-3.3771861625647492</v>
      </c>
      <c r="T68" s="178"/>
      <c r="U68" s="189">
        <v>25812.932000000001</v>
      </c>
      <c r="V68" s="189">
        <v>9796.01</v>
      </c>
      <c r="W68" s="189">
        <v>7573.4790000000003</v>
      </c>
      <c r="X68" s="189">
        <v>2466.9360000000001</v>
      </c>
      <c r="Y68" s="175"/>
      <c r="Z68" s="175"/>
      <c r="AA68" s="250">
        <v>41729</v>
      </c>
      <c r="AB68" s="178">
        <v>5.9797389999999986</v>
      </c>
      <c r="AC68" s="178"/>
      <c r="AD68" s="178">
        <v>14.5559264801438</v>
      </c>
      <c r="AE68" s="178"/>
      <c r="AF68" s="178"/>
      <c r="AH68" s="178"/>
      <c r="AI68" s="251"/>
      <c r="AJ68" s="175"/>
      <c r="AK68" s="175"/>
      <c r="AL68" s="250">
        <v>44651</v>
      </c>
      <c r="AM68" s="178"/>
      <c r="AN68" s="178">
        <v>0.2278262607400113</v>
      </c>
      <c r="AP68" s="173">
        <v>4.473580190337471E-3</v>
      </c>
      <c r="AQ68" s="173">
        <v>2.1635330503643138</v>
      </c>
      <c r="AR68" s="173">
        <v>3.6882877645374346</v>
      </c>
      <c r="AS68" s="173">
        <v>1.8936316760444727</v>
      </c>
      <c r="AT68" s="173">
        <v>0.40497742444456702</v>
      </c>
      <c r="AV68" s="173">
        <v>1.1870715352153258</v>
      </c>
      <c r="AW68" s="173">
        <v>1.5910217322231075</v>
      </c>
      <c r="AX68" s="251"/>
      <c r="AY68" s="251"/>
      <c r="AZ68" s="175"/>
      <c r="BA68" s="175"/>
      <c r="BB68" s="176">
        <v>44651</v>
      </c>
      <c r="BC68" s="173">
        <v>3.4475542539766479</v>
      </c>
      <c r="BD68" s="173">
        <v>4.2749720447814221</v>
      </c>
      <c r="BE68" s="173">
        <v>4.1897409171486322</v>
      </c>
      <c r="BF68" s="251"/>
      <c r="BG68" s="189">
        <v>8794.2090000000007</v>
      </c>
      <c r="BH68" s="189">
        <v>37023.760000000002</v>
      </c>
      <c r="BI68" s="189">
        <v>23992.452000000001</v>
      </c>
      <c r="BJ68" s="251"/>
      <c r="BK68" s="251"/>
      <c r="BL68" s="251"/>
      <c r="BM68" s="251"/>
      <c r="BN68" s="251"/>
      <c r="BO68" s="251"/>
      <c r="BP68" s="251"/>
      <c r="BQ68" s="251"/>
      <c r="BR68" s="175"/>
      <c r="BS68" s="252">
        <v>44621</v>
      </c>
      <c r="BT68" s="440">
        <v>13.881222724914551</v>
      </c>
      <c r="BU68" s="440">
        <v>4.9480834007263184</v>
      </c>
      <c r="BV68" s="440">
        <v>280.537353515625</v>
      </c>
      <c r="BW68" s="440">
        <v>100</v>
      </c>
      <c r="BX68" s="178"/>
      <c r="BY68" s="178"/>
      <c r="BZ68" s="178"/>
      <c r="CA68" s="254"/>
      <c r="CB68" s="178"/>
      <c r="CC68" s="178"/>
      <c r="CD68" s="178"/>
      <c r="CE68" s="178"/>
      <c r="CF68" s="178"/>
      <c r="CG68" s="178"/>
      <c r="CH68" s="178"/>
      <c r="CI68" s="175"/>
      <c r="CJ68" s="176">
        <v>44651</v>
      </c>
      <c r="CK68" s="172">
        <v>0</v>
      </c>
      <c r="CL68" s="172">
        <v>7.333333333333332E-2</v>
      </c>
      <c r="CM68" s="172">
        <v>0.18500000000000003</v>
      </c>
      <c r="CN68" s="172">
        <v>0.01</v>
      </c>
      <c r="CO68" s="172">
        <v>0.17333333333333334</v>
      </c>
      <c r="CP68" s="172">
        <v>0.46166666666666667</v>
      </c>
      <c r="CQ68" s="172"/>
      <c r="CR68" s="172"/>
      <c r="CS68" s="172"/>
      <c r="CT68" s="172"/>
      <c r="CU68" s="174"/>
      <c r="CV68" s="174"/>
      <c r="CW68" s="253"/>
      <c r="CX68" s="175"/>
      <c r="CY68" s="176">
        <v>44651</v>
      </c>
      <c r="CZ68" s="172">
        <v>0</v>
      </c>
      <c r="DA68" s="172">
        <v>-2.8333333333333339E-2</v>
      </c>
      <c r="DB68" s="172">
        <v>8.8333333333333333E-2</v>
      </c>
      <c r="DC68" s="172">
        <v>-4.5000000000000005E-2</v>
      </c>
      <c r="DD68" s="172">
        <v>-0.33666666666666667</v>
      </c>
      <c r="DE68" s="172">
        <v>0.23833333333333331</v>
      </c>
      <c r="DF68" s="172"/>
      <c r="DG68" s="172"/>
      <c r="DH68" s="172"/>
      <c r="DI68" s="172"/>
      <c r="DJ68" s="174"/>
      <c r="DK68" s="174"/>
    </row>
    <row r="69" spans="1:115">
      <c r="B69" s="171">
        <v>44681</v>
      </c>
      <c r="C69" s="178">
        <v>10.000286147474524</v>
      </c>
      <c r="D69" s="178">
        <v>-2.4151026364101602</v>
      </c>
      <c r="E69" s="178">
        <v>5.5573527213670371</v>
      </c>
      <c r="F69" s="178">
        <v>3.4952271138839031</v>
      </c>
      <c r="H69" s="189">
        <v>26140.435000000001</v>
      </c>
      <c r="I69" s="189">
        <v>8725.9009999999998</v>
      </c>
      <c r="J69" s="189">
        <v>48502.434000000001</v>
      </c>
      <c r="K69" s="189">
        <v>9991.0079999999998</v>
      </c>
      <c r="L69" s="249"/>
      <c r="M69" s="175"/>
      <c r="N69" s="175"/>
      <c r="O69" s="177">
        <v>44681</v>
      </c>
      <c r="P69" s="251">
        <v>10.000286147474524</v>
      </c>
      <c r="Q69" s="251">
        <v>11.771660109301729</v>
      </c>
      <c r="R69" s="251">
        <v>11.399374067192136</v>
      </c>
      <c r="S69" s="178">
        <v>-2.8201090486782321</v>
      </c>
      <c r="T69" s="178"/>
      <c r="U69" s="189">
        <v>26140.435000000001</v>
      </c>
      <c r="V69" s="189">
        <v>9979.0879999999997</v>
      </c>
      <c r="W69" s="189">
        <v>7653.567</v>
      </c>
      <c r="X69" s="189">
        <v>2468.5149999999999</v>
      </c>
      <c r="Y69" s="175"/>
      <c r="Z69" s="175"/>
      <c r="AA69" s="250">
        <v>41759</v>
      </c>
      <c r="AB69" s="178">
        <v>6.0895809999999999</v>
      </c>
      <c r="AC69" s="178"/>
      <c r="AD69" s="178">
        <v>14.819110536920499</v>
      </c>
      <c r="AE69" s="178"/>
      <c r="AF69" s="178"/>
      <c r="AH69" s="178"/>
      <c r="AI69" s="251"/>
      <c r="AJ69" s="175"/>
      <c r="AK69" s="175"/>
      <c r="AL69" s="250">
        <v>44681</v>
      </c>
      <c r="AM69" s="178"/>
      <c r="AN69" s="178">
        <v>0.22742458374398525</v>
      </c>
      <c r="AP69" s="173">
        <v>4.7105588151275376E-3</v>
      </c>
      <c r="AQ69" s="173">
        <v>2.1348894736617758</v>
      </c>
      <c r="AR69" s="173">
        <v>3.5975223913136811</v>
      </c>
      <c r="AS69" s="173">
        <v>1.8334408760181089</v>
      </c>
      <c r="AT69" s="173">
        <v>0.39219506172998048</v>
      </c>
      <c r="AV69" s="173">
        <v>1.1757403197905147</v>
      </c>
      <c r="AW69" s="173">
        <v>1.5836878285791187</v>
      </c>
      <c r="AX69" s="251"/>
      <c r="AY69" s="251"/>
      <c r="AZ69" s="175"/>
      <c r="BA69" s="175"/>
      <c r="BB69" s="176">
        <v>44681</v>
      </c>
      <c r="BC69" s="173">
        <v>4.8935361703556612</v>
      </c>
      <c r="BD69" s="173">
        <v>4.8270615455870303</v>
      </c>
      <c r="BE69" s="173">
        <v>5.0251075296678049</v>
      </c>
      <c r="BF69" s="251"/>
      <c r="BG69" s="189">
        <v>8684.0959999999995</v>
      </c>
      <c r="BH69" s="189">
        <v>37104.832000000002</v>
      </c>
      <c r="BI69" s="189">
        <v>24320.034</v>
      </c>
      <c r="BJ69" s="251"/>
      <c r="BK69" s="251"/>
      <c r="BL69" s="251"/>
      <c r="BM69" s="251"/>
      <c r="BN69" s="251"/>
      <c r="BO69" s="251"/>
      <c r="BP69" s="251"/>
      <c r="BQ69" s="251"/>
      <c r="BR69" s="175"/>
      <c r="BS69" s="252">
        <v>44652</v>
      </c>
      <c r="BT69" s="440">
        <v>13.301335334777832</v>
      </c>
      <c r="BU69" s="440">
        <v>4.5864725112915039</v>
      </c>
      <c r="BV69" s="440">
        <v>290.0123291015625</v>
      </c>
      <c r="BW69" s="440">
        <v>100</v>
      </c>
      <c r="BX69" s="178"/>
      <c r="BY69" s="178"/>
      <c r="BZ69" s="178"/>
      <c r="CA69" s="254"/>
      <c r="CB69" s="178"/>
      <c r="CC69" s="178"/>
      <c r="CD69" s="178"/>
      <c r="CE69" s="178"/>
      <c r="CF69" s="178"/>
      <c r="CG69" s="178"/>
      <c r="CH69" s="178"/>
      <c r="CI69" s="175"/>
      <c r="CJ69" s="176">
        <v>44681</v>
      </c>
      <c r="CK69" s="172">
        <v>0</v>
      </c>
      <c r="CL69" s="172">
        <v>5.8333333333333348E-2</v>
      </c>
      <c r="CM69" s="172">
        <v>0.17333333333333334</v>
      </c>
      <c r="CN69" s="172">
        <v>0.01</v>
      </c>
      <c r="CO69" s="172">
        <v>0.17666666666666667</v>
      </c>
      <c r="CP69" s="172">
        <v>0.45999999999999996</v>
      </c>
      <c r="CQ69" s="172"/>
      <c r="CR69" s="172"/>
      <c r="CS69" s="172"/>
      <c r="CT69" s="172"/>
      <c r="CU69" s="174"/>
      <c r="CV69" s="174"/>
      <c r="CW69" s="253"/>
      <c r="CX69" s="175"/>
      <c r="CY69" s="176">
        <v>44681</v>
      </c>
      <c r="CZ69" s="172">
        <v>0</v>
      </c>
      <c r="DA69" s="172">
        <v>-3.0000000000000002E-2</v>
      </c>
      <c r="DB69" s="172">
        <v>0.13500000000000001</v>
      </c>
      <c r="DC69" s="172">
        <v>-4.8333333333333332E-2</v>
      </c>
      <c r="DD69" s="172">
        <v>-0.32833333333333337</v>
      </c>
      <c r="DE69" s="172">
        <v>0.27833333333333332</v>
      </c>
      <c r="DF69" s="172"/>
      <c r="DG69" s="172"/>
      <c r="DH69" s="172"/>
      <c r="DI69" s="172"/>
      <c r="DJ69" s="174"/>
      <c r="DK69" s="174"/>
    </row>
    <row r="70" spans="1:115">
      <c r="B70" s="171">
        <v>44712</v>
      </c>
      <c r="C70" s="178">
        <v>10.482711957392144</v>
      </c>
      <c r="D70" s="178">
        <v>-6.6664870596755073</v>
      </c>
      <c r="E70" s="178">
        <v>5.3791847838486895</v>
      </c>
      <c r="F70" s="178">
        <v>5.1216831588676959</v>
      </c>
      <c r="H70" s="189">
        <v>26325.087</v>
      </c>
      <c r="I70" s="189">
        <v>8660.902</v>
      </c>
      <c r="J70" s="189">
        <v>48773.567000000003</v>
      </c>
      <c r="K70" s="189">
        <v>10287.887000000001</v>
      </c>
      <c r="L70" s="249"/>
      <c r="M70" s="175"/>
      <c r="N70" s="175"/>
      <c r="O70" s="177">
        <v>44712</v>
      </c>
      <c r="P70" s="173">
        <v>10.482711957392144</v>
      </c>
      <c r="Q70" s="173">
        <v>11.912194305791823</v>
      </c>
      <c r="R70" s="173">
        <v>11.683511248065948</v>
      </c>
      <c r="S70" s="173">
        <v>-2.7595108417372449</v>
      </c>
      <c r="T70" s="178"/>
      <c r="U70" s="189">
        <v>26325.087</v>
      </c>
      <c r="V70" s="189">
        <v>10033.206</v>
      </c>
      <c r="W70" s="189">
        <v>7745.2179999999998</v>
      </c>
      <c r="X70" s="189">
        <v>2468.8330000000001</v>
      </c>
      <c r="Y70" s="175"/>
      <c r="Z70" s="175"/>
      <c r="AA70" s="250">
        <v>41790</v>
      </c>
      <c r="AB70" s="178">
        <v>6.0301490000000006</v>
      </c>
      <c r="AC70" s="178"/>
      <c r="AD70" s="178">
        <v>14.7885377012765</v>
      </c>
      <c r="AE70" s="178"/>
      <c r="AF70" s="178"/>
      <c r="AH70" s="178"/>
      <c r="AI70" s="251"/>
      <c r="AJ70" s="175"/>
      <c r="AK70" s="175"/>
      <c r="AL70" s="250">
        <v>44712</v>
      </c>
      <c r="AM70" s="178"/>
      <c r="AN70" s="178">
        <v>0.23183019663462426</v>
      </c>
      <c r="AP70" s="173">
        <v>4.6545485011309238E-3</v>
      </c>
      <c r="AQ70" s="173">
        <v>2.0269322082614218</v>
      </c>
      <c r="AR70" s="173">
        <v>3.5796434072224561</v>
      </c>
      <c r="AS70" s="173">
        <v>1.8172260334571664</v>
      </c>
      <c r="AT70" s="173">
        <v>0.40167903995066634</v>
      </c>
      <c r="AV70" s="173">
        <v>1.1429232905852484</v>
      </c>
      <c r="AW70" s="173">
        <v>1.5439716759712114</v>
      </c>
      <c r="AX70" s="251"/>
      <c r="AY70" s="251"/>
      <c r="AZ70" s="175"/>
      <c r="BA70" s="175"/>
      <c r="BB70" s="176">
        <v>44712</v>
      </c>
      <c r="BC70" s="173">
        <v>3.0724324178261986</v>
      </c>
      <c r="BD70" s="173">
        <v>5.2748577439557298</v>
      </c>
      <c r="BE70" s="173">
        <v>5.6587892777438142</v>
      </c>
      <c r="BF70" s="251"/>
      <c r="BG70" s="189">
        <v>8544.3809999999994</v>
      </c>
      <c r="BH70" s="189">
        <v>37496.423000000003</v>
      </c>
      <c r="BI70" s="189">
        <v>24624.511999999999</v>
      </c>
      <c r="BJ70" s="251"/>
      <c r="BK70" s="251"/>
      <c r="BL70" s="251"/>
      <c r="BM70" s="251"/>
      <c r="BN70" s="251"/>
      <c r="BO70" s="251"/>
      <c r="BP70" s="251"/>
      <c r="BQ70" s="251"/>
      <c r="BR70" s="175"/>
      <c r="BS70" s="252">
        <v>44682</v>
      </c>
      <c r="BT70" s="440">
        <v>13.640886306762695</v>
      </c>
      <c r="BU70" s="440">
        <v>4.7382822036743164</v>
      </c>
      <c r="BV70" s="440">
        <v>287.88674926757813</v>
      </c>
      <c r="BW70" s="440">
        <v>100</v>
      </c>
      <c r="BX70" s="178"/>
      <c r="BY70" s="178"/>
      <c r="BZ70" s="178"/>
      <c r="CA70" s="254"/>
      <c r="CB70" s="178"/>
      <c r="CC70" s="178"/>
      <c r="CD70" s="178"/>
      <c r="CE70" s="178"/>
      <c r="CF70" s="178"/>
      <c r="CG70" s="178"/>
      <c r="CH70" s="178"/>
      <c r="CI70" s="175"/>
      <c r="CJ70" s="176">
        <v>44712</v>
      </c>
      <c r="CK70" s="172">
        <v>0</v>
      </c>
      <c r="CL70" s="172">
        <v>0.04</v>
      </c>
      <c r="CM70" s="172">
        <v>0.17333333333333334</v>
      </c>
      <c r="CN70" s="172">
        <v>8.3333333333333332E-3</v>
      </c>
      <c r="CO70" s="172">
        <v>0.17833333333333332</v>
      </c>
      <c r="CP70" s="172">
        <v>0.47333333333333333</v>
      </c>
      <c r="CQ70" s="172"/>
      <c r="CR70" s="172"/>
      <c r="CS70" s="172"/>
      <c r="CT70" s="172"/>
      <c r="CU70" s="174"/>
      <c r="CV70" s="174"/>
      <c r="CW70" s="253"/>
      <c r="CX70" s="175"/>
      <c r="CY70" s="176">
        <v>44712</v>
      </c>
      <c r="CZ70" s="172">
        <v>0</v>
      </c>
      <c r="DA70" s="172">
        <v>-0.03</v>
      </c>
      <c r="DB70" s="172">
        <v>0.14833333333333334</v>
      </c>
      <c r="DC70" s="172">
        <v>-5.3333333333333337E-2</v>
      </c>
      <c r="DD70" s="172">
        <v>-0.31666666666666671</v>
      </c>
      <c r="DE70" s="172">
        <v>0.32333333333333331</v>
      </c>
      <c r="DF70" s="172"/>
      <c r="DG70" s="172"/>
      <c r="DH70" s="172"/>
      <c r="DI70" s="172"/>
      <c r="DJ70" s="174"/>
      <c r="DK70" s="174"/>
    </row>
    <row r="71" spans="1:115">
      <c r="B71" s="171">
        <v>44742</v>
      </c>
      <c r="C71" s="178">
        <v>10.661439284840002</v>
      </c>
      <c r="D71" s="178">
        <v>-6.3061485944309714</v>
      </c>
      <c r="E71" s="178">
        <v>0.88926408740330753</v>
      </c>
      <c r="F71" s="178">
        <v>-15.20905971722437</v>
      </c>
      <c r="H71" s="189">
        <v>26544.385999999999</v>
      </c>
      <c r="I71" s="189">
        <v>8729.2649999999994</v>
      </c>
      <c r="J71" s="189">
        <v>48121.572</v>
      </c>
      <c r="K71" s="189">
        <v>9374.1650000000009</v>
      </c>
      <c r="L71" s="249"/>
      <c r="M71" s="175"/>
      <c r="N71" s="175"/>
      <c r="O71" s="177">
        <v>44742</v>
      </c>
      <c r="P71" s="251">
        <v>10.661439284840002</v>
      </c>
      <c r="Q71" s="251">
        <v>13.091154443834485</v>
      </c>
      <c r="R71" s="251">
        <v>11.93856958963182</v>
      </c>
      <c r="S71" s="178">
        <v>-2.465058456162228</v>
      </c>
      <c r="T71" s="178"/>
      <c r="U71" s="189">
        <v>26544.385999999999</v>
      </c>
      <c r="V71" s="189">
        <v>10118.725</v>
      </c>
      <c r="W71" s="189">
        <v>7842.8270000000002</v>
      </c>
      <c r="X71" s="189">
        <v>2465.0630000000001</v>
      </c>
      <c r="Y71" s="175"/>
      <c r="Z71" s="175"/>
      <c r="AA71" s="250">
        <v>41820</v>
      </c>
      <c r="AB71" s="178">
        <v>6.138331</v>
      </c>
      <c r="AC71" s="178"/>
      <c r="AD71" s="178">
        <v>15.296414918572699</v>
      </c>
      <c r="AE71" s="178"/>
      <c r="AF71" s="178"/>
      <c r="AH71" s="178"/>
      <c r="AI71" s="251"/>
      <c r="AJ71" s="175"/>
      <c r="AK71" s="175"/>
      <c r="AL71" s="250">
        <v>44742</v>
      </c>
      <c r="AM71" s="178"/>
      <c r="AN71" s="178">
        <v>0.22510307731705786</v>
      </c>
      <c r="AP71" s="173">
        <v>4.6686458524721509E-3</v>
      </c>
      <c r="AQ71" s="173">
        <v>1.9684836955335836</v>
      </c>
      <c r="AR71" s="173">
        <v>3.4784379972213877</v>
      </c>
      <c r="AS71" s="173">
        <v>1.7627707839882389</v>
      </c>
      <c r="AT71" s="173">
        <v>0.57047405091849934</v>
      </c>
      <c r="AV71" s="173">
        <v>1.166066161969078</v>
      </c>
      <c r="AW71" s="173">
        <v>1.5734136795899392</v>
      </c>
      <c r="AX71" s="251"/>
      <c r="AY71" s="251"/>
      <c r="AZ71" s="175"/>
      <c r="BA71" s="175"/>
      <c r="BB71" s="176">
        <v>44742</v>
      </c>
      <c r="BC71" s="173">
        <v>4.7844318399910657</v>
      </c>
      <c r="BD71" s="173">
        <v>5.1665296911394654</v>
      </c>
      <c r="BE71" s="173">
        <v>5.2027135937969371</v>
      </c>
      <c r="BF71" s="251"/>
      <c r="BG71" s="189">
        <v>8478.9979999999996</v>
      </c>
      <c r="BH71" s="189">
        <v>37715.718999999997</v>
      </c>
      <c r="BI71" s="189">
        <v>25029.898000000001</v>
      </c>
      <c r="BJ71" s="251"/>
      <c r="BK71" s="251"/>
      <c r="BL71" s="251"/>
      <c r="BM71" s="251"/>
      <c r="BN71" s="251"/>
      <c r="BO71" s="251"/>
      <c r="BP71" s="251"/>
      <c r="BQ71" s="251"/>
      <c r="BR71" s="175"/>
      <c r="BS71" s="252">
        <v>44713</v>
      </c>
      <c r="BT71" s="440">
        <v>13.217398643493652</v>
      </c>
      <c r="BU71" s="440">
        <v>4.5615310668945313</v>
      </c>
      <c r="BV71" s="440">
        <v>289.7579345703125</v>
      </c>
      <c r="BW71" s="440">
        <v>100</v>
      </c>
      <c r="BX71" s="178"/>
      <c r="BY71" s="178"/>
      <c r="BZ71" s="178"/>
      <c r="CA71" s="254"/>
      <c r="CB71" s="178"/>
      <c r="CC71" s="178"/>
      <c r="CD71" s="178"/>
      <c r="CE71" s="178"/>
      <c r="CF71" s="178"/>
      <c r="CG71" s="178"/>
      <c r="CH71" s="178"/>
      <c r="CI71" s="175"/>
      <c r="CJ71" s="176">
        <v>44742</v>
      </c>
      <c r="CK71" s="172">
        <v>0</v>
      </c>
      <c r="CL71" s="172">
        <v>3.6666666666666667E-2</v>
      </c>
      <c r="CM71" s="172">
        <v>0.16833333333333333</v>
      </c>
      <c r="CN71" s="172">
        <v>6.6666666666666671E-3</v>
      </c>
      <c r="CO71" s="172">
        <v>0.19166666666666665</v>
      </c>
      <c r="CP71" s="172">
        <v>0.50166666666666671</v>
      </c>
      <c r="CQ71" s="172"/>
      <c r="CR71" s="172"/>
      <c r="CS71" s="172"/>
      <c r="CT71" s="172"/>
      <c r="CU71" s="174"/>
      <c r="CV71" s="174"/>
      <c r="CW71" s="253"/>
      <c r="CX71" s="175"/>
      <c r="CY71" s="176">
        <v>44742</v>
      </c>
      <c r="CZ71" s="172">
        <v>0</v>
      </c>
      <c r="DA71" s="172">
        <v>-0.01</v>
      </c>
      <c r="DB71" s="172">
        <v>0.16333333333333333</v>
      </c>
      <c r="DC71" s="172">
        <v>-5.3333333333333337E-2</v>
      </c>
      <c r="DD71" s="172">
        <v>-0.28666666666666668</v>
      </c>
      <c r="DE71" s="172">
        <v>0.42</v>
      </c>
      <c r="DF71" s="172"/>
      <c r="DG71" s="172"/>
      <c r="DH71" s="172"/>
      <c r="DI71" s="172"/>
      <c r="DJ71" s="174"/>
      <c r="DK71" s="174"/>
    </row>
    <row r="72" spans="1:115">
      <c r="A72" s="162">
        <v>44773</v>
      </c>
      <c r="B72" s="171">
        <v>44773</v>
      </c>
      <c r="C72" s="178">
        <v>11.673203540315402</v>
      </c>
      <c r="D72" s="178">
        <v>-5.2094306111546089</v>
      </c>
      <c r="E72" s="178">
        <v>2.1843930132399825</v>
      </c>
      <c r="F72" s="178">
        <v>-12.232267946424324</v>
      </c>
      <c r="H72" s="189">
        <v>26974.687000000002</v>
      </c>
      <c r="I72" s="189">
        <v>8716.991</v>
      </c>
      <c r="J72" s="189">
        <v>48736.974999999999</v>
      </c>
      <c r="K72" s="189">
        <v>9482.1730000000007</v>
      </c>
      <c r="L72" s="249"/>
      <c r="M72" s="175"/>
      <c r="N72" s="175">
        <v>44773</v>
      </c>
      <c r="O72" s="177">
        <v>44773</v>
      </c>
      <c r="P72" s="173">
        <v>11.673203540315402</v>
      </c>
      <c r="Q72" s="173">
        <v>15.541808649600686</v>
      </c>
      <c r="R72" s="173">
        <v>11.902058164227491</v>
      </c>
      <c r="S72" s="173">
        <v>-1.9483758834318632</v>
      </c>
      <c r="T72" s="178"/>
      <c r="U72" s="189">
        <v>26974.687000000002</v>
      </c>
      <c r="V72" s="189">
        <v>10425.103999999999</v>
      </c>
      <c r="W72" s="189">
        <v>7923.8059999999996</v>
      </c>
      <c r="X72" s="189">
        <v>2468.683</v>
      </c>
      <c r="Y72" s="175"/>
      <c r="Z72" s="175">
        <v>41820</v>
      </c>
      <c r="AA72" s="250">
        <v>41851</v>
      </c>
      <c r="AB72" s="178">
        <v>5.9720620000000002</v>
      </c>
      <c r="AC72" s="178"/>
      <c r="AD72" s="178">
        <v>14.6941256336381</v>
      </c>
      <c r="AE72" s="178"/>
      <c r="AF72" s="178"/>
      <c r="AH72" s="178"/>
      <c r="AI72" s="251"/>
      <c r="AJ72" s="175"/>
      <c r="AK72" s="175">
        <v>44773</v>
      </c>
      <c r="AL72" s="250">
        <v>44773</v>
      </c>
      <c r="AM72" s="178"/>
      <c r="AN72" s="178">
        <v>0.22179718105215709</v>
      </c>
      <c r="AP72" s="173">
        <v>5.3165191215236631E-3</v>
      </c>
      <c r="AQ72" s="173">
        <v>1.8647785192613981</v>
      </c>
      <c r="AR72" s="173">
        <v>3.4996214765225355</v>
      </c>
      <c r="AS72" s="173">
        <v>1.7427379215159546</v>
      </c>
      <c r="AT72" s="173">
        <v>0.47957023763066298</v>
      </c>
      <c r="AV72" s="173">
        <v>1.1148602636011573</v>
      </c>
      <c r="AW72" s="173">
        <v>1.5054897296402403</v>
      </c>
      <c r="AX72" s="251"/>
      <c r="AY72" s="251"/>
      <c r="AZ72" s="175"/>
      <c r="BA72" s="175">
        <v>44773</v>
      </c>
      <c r="BB72" s="176">
        <v>44773</v>
      </c>
      <c r="BC72" s="173">
        <v>5.0594091542710773</v>
      </c>
      <c r="BD72" s="173">
        <v>5.3753938662937761</v>
      </c>
      <c r="BE72" s="173">
        <v>5.3686199902200471</v>
      </c>
      <c r="BF72" s="251"/>
      <c r="BG72" s="189">
        <v>8590.3780000000006</v>
      </c>
      <c r="BH72" s="189">
        <v>37921.599999999999</v>
      </c>
      <c r="BI72" s="189">
        <v>25114.089</v>
      </c>
      <c r="BJ72" s="251"/>
      <c r="BK72" s="251"/>
      <c r="BL72" s="251"/>
      <c r="BM72" s="251"/>
      <c r="BN72" s="251"/>
      <c r="BO72" s="251"/>
      <c r="BP72" s="251"/>
      <c r="BQ72" s="251"/>
      <c r="BR72" s="175">
        <v>44926</v>
      </c>
      <c r="BS72" s="252">
        <v>44743</v>
      </c>
      <c r="BT72" s="440">
        <v>13.417896270751953</v>
      </c>
      <c r="BU72" s="440">
        <v>4.7235698699951172</v>
      </c>
      <c r="BV72" s="440">
        <v>284.0626220703125</v>
      </c>
      <c r="BW72" s="440">
        <v>100</v>
      </c>
      <c r="BX72" s="178"/>
      <c r="BY72" s="178"/>
      <c r="BZ72" s="178"/>
      <c r="CA72" s="254"/>
      <c r="CB72" s="178"/>
      <c r="CC72" s="178"/>
      <c r="CD72" s="178"/>
      <c r="CE72" s="178"/>
      <c r="CF72" s="178"/>
      <c r="CG72" s="178"/>
      <c r="CH72" s="178"/>
      <c r="CI72" s="175">
        <v>44756</v>
      </c>
      <c r="CJ72" s="176">
        <v>44773</v>
      </c>
      <c r="CK72" s="172">
        <v>1.6666666666666668E-3</v>
      </c>
      <c r="CL72" s="172">
        <v>3.4999999999999996E-2</v>
      </c>
      <c r="CM72" s="172">
        <v>0.26500000000000001</v>
      </c>
      <c r="CN72" s="172">
        <v>6.6666666666666671E-3</v>
      </c>
      <c r="CO72" s="172">
        <v>0.21166666666666667</v>
      </c>
      <c r="CP72" s="172">
        <v>0.56333333333333335</v>
      </c>
      <c r="CQ72" s="172"/>
      <c r="CR72" s="172"/>
      <c r="CS72" s="172"/>
      <c r="CT72" s="172"/>
      <c r="CU72" s="174"/>
      <c r="CV72" s="174"/>
      <c r="CW72" s="253"/>
      <c r="CX72" s="175">
        <v>44756</v>
      </c>
      <c r="CY72" s="176">
        <v>44773</v>
      </c>
      <c r="CZ72" s="172">
        <v>0</v>
      </c>
      <c r="DA72" s="172">
        <v>-5.000000000000001E-3</v>
      </c>
      <c r="DB72" s="172">
        <v>0.21166666666666667</v>
      </c>
      <c r="DC72" s="172">
        <v>-4.5000000000000005E-2</v>
      </c>
      <c r="DD72" s="172">
        <v>-0.23166666666666666</v>
      </c>
      <c r="DE72" s="172">
        <v>0.56833333333333336</v>
      </c>
      <c r="DF72" s="172"/>
      <c r="DG72" s="172"/>
      <c r="DH72" s="172"/>
      <c r="DI72" s="172"/>
      <c r="DJ72" s="174"/>
      <c r="DK72" s="174"/>
    </row>
    <row r="73" spans="1:115">
      <c r="B73" s="171">
        <v>44804</v>
      </c>
      <c r="C73" s="178">
        <v>13.021125525710687</v>
      </c>
      <c r="D73" s="178">
        <v>-3.6834380838308922</v>
      </c>
      <c r="E73" s="178">
        <v>2.8219037351829845</v>
      </c>
      <c r="F73" s="178">
        <v>-14.822391523142741</v>
      </c>
      <c r="H73" s="189">
        <v>27283.771000000001</v>
      </c>
      <c r="I73" s="189">
        <v>8693.5820000000003</v>
      </c>
      <c r="J73" s="189">
        <v>49134.404999999999</v>
      </c>
      <c r="K73" s="189">
        <v>9609.0239999999994</v>
      </c>
      <c r="L73" s="249"/>
      <c r="M73" s="175"/>
      <c r="N73" s="175"/>
      <c r="O73" s="177">
        <v>44804</v>
      </c>
      <c r="P73" s="251">
        <v>13.021125525710687</v>
      </c>
      <c r="Q73" s="251">
        <v>18.401760588383631</v>
      </c>
      <c r="R73" s="251">
        <v>11.805666895013767</v>
      </c>
      <c r="S73" s="178">
        <v>-1.3918481849237385</v>
      </c>
      <c r="T73" s="178"/>
      <c r="U73" s="189">
        <v>27283.771000000001</v>
      </c>
      <c r="V73" s="189">
        <v>10588.036</v>
      </c>
      <c r="W73" s="189">
        <v>7977.71</v>
      </c>
      <c r="X73" s="189">
        <v>2473.1950000000002</v>
      </c>
      <c r="Y73" s="175"/>
      <c r="Z73" s="175"/>
      <c r="AA73" s="250">
        <v>41882</v>
      </c>
      <c r="AB73" s="178">
        <v>5.9445259999999998</v>
      </c>
      <c r="AC73" s="178"/>
      <c r="AD73" s="178">
        <v>14.803179413866401</v>
      </c>
      <c r="AE73" s="178"/>
      <c r="AF73" s="178"/>
      <c r="AH73" s="178"/>
      <c r="AI73" s="251"/>
      <c r="AJ73" s="175"/>
      <c r="AK73" s="175"/>
      <c r="AL73" s="250">
        <v>44804</v>
      </c>
      <c r="AM73" s="178"/>
      <c r="AN73" s="178">
        <v>0.21440005878762214</v>
      </c>
      <c r="AP73" s="173">
        <v>2.9879157750415069E-3</v>
      </c>
      <c r="AQ73" s="173">
        <v>1.8399025994910148</v>
      </c>
      <c r="AR73" s="173">
        <v>3.4324593854189449</v>
      </c>
      <c r="AS73" s="173">
        <v>1.7331608478045424</v>
      </c>
      <c r="AT73" s="173">
        <v>0.8211415440098726</v>
      </c>
      <c r="AV73" s="173">
        <v>1.1638580729138985</v>
      </c>
      <c r="AW73" s="173">
        <v>1.5649148890017801</v>
      </c>
      <c r="AX73" s="251"/>
      <c r="AY73" s="251"/>
      <c r="AZ73" s="175"/>
      <c r="BA73" s="175"/>
      <c r="BB73" s="176">
        <v>44804</v>
      </c>
      <c r="BC73" s="173">
        <v>6.4096954128632477</v>
      </c>
      <c r="BD73" s="173">
        <v>6.3278793706569747</v>
      </c>
      <c r="BE73" s="173">
        <v>5.4643528574101152</v>
      </c>
      <c r="BF73" s="251"/>
      <c r="BG73" s="189">
        <v>8934.39</v>
      </c>
      <c r="BH73" s="189">
        <v>38380.845000000001</v>
      </c>
      <c r="BI73" s="189">
        <v>25102.098999999998</v>
      </c>
      <c r="BJ73" s="251"/>
      <c r="BK73" s="251"/>
      <c r="BL73" s="251"/>
      <c r="BM73" s="251"/>
      <c r="BN73" s="251"/>
      <c r="BO73" s="251"/>
      <c r="BP73" s="251"/>
      <c r="BQ73" s="251"/>
      <c r="BR73" s="175"/>
      <c r="BS73" s="252">
        <v>44774</v>
      </c>
      <c r="BT73" s="440">
        <v>13.312347412109375</v>
      </c>
      <c r="BU73" s="440">
        <v>4.5747122764587402</v>
      </c>
      <c r="BV73" s="440">
        <v>290.99856567382813</v>
      </c>
      <c r="BW73" s="440">
        <v>100</v>
      </c>
      <c r="BX73" s="178"/>
      <c r="BY73" s="178"/>
      <c r="BZ73" s="178"/>
      <c r="CA73" s="254"/>
      <c r="CB73" s="178"/>
      <c r="CC73" s="178"/>
      <c r="CD73" s="178"/>
      <c r="CE73" s="178"/>
      <c r="CF73" s="178"/>
      <c r="CG73" s="178"/>
      <c r="CH73" s="178"/>
      <c r="CI73" s="175"/>
      <c r="CJ73" s="176">
        <v>44804</v>
      </c>
      <c r="CK73" s="172">
        <v>3.3333333333333335E-3</v>
      </c>
      <c r="CL73" s="172">
        <v>3.3333333333333333E-2</v>
      </c>
      <c r="CM73" s="172">
        <v>0.27499999999999997</v>
      </c>
      <c r="CN73" s="172">
        <v>6.6666666666666671E-3</v>
      </c>
      <c r="CO73" s="172">
        <v>0.24833333333333338</v>
      </c>
      <c r="CP73" s="172">
        <v>0.64666666666666672</v>
      </c>
      <c r="CQ73" s="172"/>
      <c r="CR73" s="172"/>
      <c r="CS73" s="172"/>
      <c r="CT73" s="172"/>
      <c r="CU73" s="174"/>
      <c r="CV73" s="174"/>
      <c r="CW73" s="253"/>
      <c r="CX73" s="175"/>
      <c r="CY73" s="176">
        <v>44804</v>
      </c>
      <c r="CZ73" s="172">
        <v>0</v>
      </c>
      <c r="DA73" s="172">
        <v>1.666666666666667E-3</v>
      </c>
      <c r="DB73" s="172">
        <v>0.27833333333333332</v>
      </c>
      <c r="DC73" s="172">
        <v>-3.4999999999999996E-2</v>
      </c>
      <c r="DD73" s="172">
        <v>-0.15333333333333329</v>
      </c>
      <c r="DE73" s="172">
        <v>0.71499999999999997</v>
      </c>
      <c r="DF73" s="172"/>
      <c r="DG73" s="172"/>
      <c r="DH73" s="172"/>
      <c r="DI73" s="172"/>
      <c r="DJ73" s="174"/>
      <c r="DK73" s="174"/>
    </row>
    <row r="74" spans="1:115">
      <c r="B74" s="171">
        <v>44834</v>
      </c>
      <c r="C74" s="178">
        <v>13.047534905995327</v>
      </c>
      <c r="D74" s="178">
        <v>-2.5752016454991034</v>
      </c>
      <c r="E74" s="178">
        <v>4.5496680618002383</v>
      </c>
      <c r="F74" s="178">
        <v>-8.7989011935616812</v>
      </c>
      <c r="H74" s="189">
        <v>27382.600999999999</v>
      </c>
      <c r="I74" s="189">
        <v>8677.3540000000012</v>
      </c>
      <c r="J74" s="189">
        <v>49629.235000000001</v>
      </c>
      <c r="K74" s="189">
        <v>9983.9220000000005</v>
      </c>
      <c r="L74" s="249"/>
      <c r="M74" s="175"/>
      <c r="N74" s="175"/>
      <c r="O74" s="177">
        <v>44834</v>
      </c>
      <c r="P74" s="173">
        <v>13.047534905995327</v>
      </c>
      <c r="Q74" s="173">
        <v>17.733448191348501</v>
      </c>
      <c r="R74" s="173">
        <v>11.632339075002495</v>
      </c>
      <c r="S74" s="173">
        <v>-0.58429882139038325</v>
      </c>
      <c r="T74" s="178"/>
      <c r="U74" s="189">
        <v>27382.600999999999</v>
      </c>
      <c r="V74" s="189">
        <v>10563.325000000001</v>
      </c>
      <c r="W74" s="189">
        <v>8036.4880000000003</v>
      </c>
      <c r="X74" s="189">
        <v>2482.42</v>
      </c>
      <c r="Y74" s="175"/>
      <c r="Z74" s="175"/>
      <c r="AA74" s="250">
        <v>41912</v>
      </c>
      <c r="AB74" s="178">
        <v>6.1987360000000002</v>
      </c>
      <c r="AC74" s="178"/>
      <c r="AD74" s="178">
        <v>15.733424687454599</v>
      </c>
      <c r="AE74" s="178"/>
      <c r="AF74" s="178"/>
      <c r="AH74" s="178"/>
      <c r="AI74" s="251"/>
      <c r="AJ74" s="175"/>
      <c r="AK74" s="175"/>
      <c r="AL74" s="250">
        <v>44834</v>
      </c>
      <c r="AM74" s="178"/>
      <c r="AN74" s="178">
        <v>0.14167036125182644</v>
      </c>
      <c r="AP74" s="173">
        <v>2.5539267396188945E-3</v>
      </c>
      <c r="AQ74" s="173">
        <v>1.8163535366766139</v>
      </c>
      <c r="AR74" s="173">
        <v>3.489481881967968</v>
      </c>
      <c r="AS74" s="173">
        <v>1.6977690079860976</v>
      </c>
      <c r="AT74" s="173">
        <v>0.83762163994904104</v>
      </c>
      <c r="AV74" s="173">
        <v>1.1437196631921851</v>
      </c>
      <c r="AW74" s="173">
        <v>1.5236981678954593</v>
      </c>
      <c r="AX74" s="251"/>
      <c r="AY74" s="251"/>
      <c r="AZ74" s="175"/>
      <c r="BA74" s="175"/>
      <c r="BB74" s="176">
        <v>44834</v>
      </c>
      <c r="BC74" s="173">
        <v>7.8424437599410313</v>
      </c>
      <c r="BD74" s="173">
        <v>6.879529907789883</v>
      </c>
      <c r="BE74" s="173">
        <v>5.5920123677903</v>
      </c>
      <c r="BF74" s="251"/>
      <c r="BG74" s="189">
        <v>9119.9650000000001</v>
      </c>
      <c r="BH74" s="189">
        <v>38633.873</v>
      </c>
      <c r="BI74" s="189">
        <v>25096.616999999998</v>
      </c>
      <c r="BJ74" s="251"/>
      <c r="BK74" s="251"/>
      <c r="BL74" s="251"/>
      <c r="BM74" s="251"/>
      <c r="BN74" s="251"/>
      <c r="BO74" s="251"/>
      <c r="BP74" s="251"/>
      <c r="BQ74" s="251"/>
      <c r="BR74" s="175"/>
      <c r="BS74" s="252">
        <v>44805</v>
      </c>
      <c r="BT74" s="440">
        <v>13.897049903869629</v>
      </c>
      <c r="BU74" s="440">
        <v>5.0887918472290039</v>
      </c>
      <c r="BV74" s="440">
        <v>273.09133911132813</v>
      </c>
      <c r="BW74" s="440">
        <v>100</v>
      </c>
      <c r="BX74" s="178"/>
      <c r="BY74" s="178"/>
      <c r="BZ74" s="178"/>
      <c r="CA74" s="254"/>
      <c r="CB74" s="178"/>
      <c r="CC74" s="178"/>
      <c r="CD74" s="178"/>
      <c r="CE74" s="178"/>
      <c r="CF74" s="178"/>
      <c r="CG74" s="178"/>
      <c r="CH74" s="178"/>
      <c r="CI74" s="175"/>
      <c r="CJ74" s="176">
        <v>44834</v>
      </c>
      <c r="CK74" s="172">
        <v>5.0000000000000001E-3</v>
      </c>
      <c r="CL74" s="172">
        <v>5.000000000000001E-2</v>
      </c>
      <c r="CM74" s="172">
        <v>0.38666666666666671</v>
      </c>
      <c r="CN74" s="172">
        <v>8.3333333333333332E-3</v>
      </c>
      <c r="CO74" s="172">
        <v>0.31833333333333336</v>
      </c>
      <c r="CP74" s="172">
        <v>0.77</v>
      </c>
      <c r="CQ74" s="172"/>
      <c r="CR74" s="172"/>
      <c r="CS74" s="172"/>
      <c r="CT74" s="172"/>
      <c r="CU74" s="174"/>
      <c r="CV74" s="174"/>
      <c r="CW74" s="253"/>
      <c r="CX74" s="175"/>
      <c r="CY74" s="176">
        <v>44834</v>
      </c>
      <c r="CZ74" s="172">
        <v>0</v>
      </c>
      <c r="DA74" s="172">
        <v>8.3333333333333329E-2</v>
      </c>
      <c r="DB74" s="172">
        <v>0.3066666666666667</v>
      </c>
      <c r="DC74" s="172">
        <v>-1.4999999999999999E-2</v>
      </c>
      <c r="DD74" s="172">
        <v>1.1666666666666678E-2</v>
      </c>
      <c r="DE74" s="172">
        <v>0.93166666666666664</v>
      </c>
      <c r="DF74" s="172"/>
      <c r="DG74" s="172"/>
      <c r="DH74" s="172"/>
      <c r="DI74" s="172"/>
      <c r="DJ74" s="174"/>
      <c r="DK74" s="174"/>
    </row>
    <row r="75" spans="1:115">
      <c r="B75" s="171">
        <v>44865</v>
      </c>
      <c r="C75" s="178">
        <v>11.888085196102761</v>
      </c>
      <c r="D75" s="178">
        <v>1.4996904945126399</v>
      </c>
      <c r="E75" s="178">
        <v>4.9435393353322032</v>
      </c>
      <c r="F75" s="178">
        <v>-10.951639562643889</v>
      </c>
      <c r="H75" s="189">
        <v>27701.185000000001</v>
      </c>
      <c r="I75" s="189">
        <v>8631.42</v>
      </c>
      <c r="J75" s="189">
        <v>49765.067999999999</v>
      </c>
      <c r="K75" s="189">
        <v>9539.0259999999998</v>
      </c>
      <c r="L75" s="249"/>
      <c r="M75" s="175"/>
      <c r="N75" s="175"/>
      <c r="O75" s="177">
        <v>44865</v>
      </c>
      <c r="P75" s="251">
        <v>11.888085196102761</v>
      </c>
      <c r="Q75" s="251">
        <v>14.473346392782126</v>
      </c>
      <c r="R75" s="251">
        <v>11.043459229192765</v>
      </c>
      <c r="S75" s="178">
        <v>-0.1473462625130928</v>
      </c>
      <c r="T75" s="178"/>
      <c r="U75" s="189">
        <v>27701.185000000001</v>
      </c>
      <c r="V75" s="189">
        <v>10758.844999999999</v>
      </c>
      <c r="W75" s="189">
        <v>8061.9849999999997</v>
      </c>
      <c r="X75" s="189">
        <v>2488.4169999999999</v>
      </c>
      <c r="Y75" s="175"/>
      <c r="Z75" s="175"/>
      <c r="AA75" s="250">
        <v>41943</v>
      </c>
      <c r="AB75" s="178">
        <v>5.1159040000000005</v>
      </c>
      <c r="AC75" s="178"/>
      <c r="AD75" s="178">
        <v>13.195185691750901</v>
      </c>
      <c r="AE75" s="178"/>
      <c r="AF75" s="178"/>
      <c r="AH75" s="178"/>
      <c r="AI75" s="251"/>
      <c r="AJ75" s="175"/>
      <c r="AK75" s="175"/>
      <c r="AL75" s="250">
        <v>44865</v>
      </c>
      <c r="AM75" s="178"/>
      <c r="AN75" s="178">
        <v>0.14352461599263333</v>
      </c>
      <c r="AP75" s="173">
        <v>1.2302227616274973E-2</v>
      </c>
      <c r="AQ75" s="173">
        <v>1.8631712214967293</v>
      </c>
      <c r="AR75" s="173">
        <v>3.383317034329326</v>
      </c>
      <c r="AS75" s="173">
        <v>1.6937339542164729</v>
      </c>
      <c r="AT75" s="173">
        <v>0.76004925438519777</v>
      </c>
      <c r="AV75" s="173">
        <v>1.1521372806544068</v>
      </c>
      <c r="AW75" s="173">
        <v>1.5361779454330962</v>
      </c>
      <c r="AX75" s="251"/>
      <c r="AY75" s="251"/>
      <c r="AZ75" s="175"/>
      <c r="BA75" s="175"/>
      <c r="BB75" s="176">
        <v>44865</v>
      </c>
      <c r="BC75" s="173">
        <v>10.036564300664352</v>
      </c>
      <c r="BD75" s="173">
        <v>6.9347214600434359</v>
      </c>
      <c r="BE75" s="173">
        <v>5.698282062962301</v>
      </c>
      <c r="BF75" s="251"/>
      <c r="BG75" s="189">
        <v>9196.1209999999992</v>
      </c>
      <c r="BH75" s="189">
        <v>38592.618000000002</v>
      </c>
      <c r="BI75" s="189">
        <v>25052.703000000001</v>
      </c>
      <c r="BJ75" s="251"/>
      <c r="BK75" s="251"/>
      <c r="BL75" s="251"/>
      <c r="BM75" s="251"/>
      <c r="BN75" s="251"/>
      <c r="BO75" s="251"/>
      <c r="BP75" s="251"/>
      <c r="BQ75" s="251"/>
      <c r="BR75" s="175"/>
      <c r="BS75" s="252">
        <v>44835</v>
      </c>
      <c r="BT75" s="440">
        <v>13.456543922424316</v>
      </c>
      <c r="BU75" s="440">
        <v>4.8464221954345703</v>
      </c>
      <c r="BV75" s="440">
        <v>277.65933227539063</v>
      </c>
      <c r="BW75" s="440">
        <v>100</v>
      </c>
      <c r="BX75" s="178"/>
      <c r="BY75" s="178"/>
      <c r="BZ75" s="178"/>
      <c r="CA75" s="254"/>
      <c r="CB75" s="178"/>
      <c r="CC75" s="178"/>
      <c r="CD75" s="178"/>
      <c r="CE75" s="178"/>
      <c r="CF75" s="178"/>
      <c r="CG75" s="178"/>
      <c r="CH75" s="178"/>
      <c r="CI75" s="175"/>
      <c r="CJ75" s="176">
        <v>44865</v>
      </c>
      <c r="CK75" s="172">
        <v>8.3333333333333332E-3</v>
      </c>
      <c r="CL75" s="172">
        <v>7.0000000000000007E-2</v>
      </c>
      <c r="CM75" s="172">
        <v>0.58166666666666667</v>
      </c>
      <c r="CN75" s="172">
        <v>1.1666666666666667E-2</v>
      </c>
      <c r="CO75" s="172">
        <v>0.43</v>
      </c>
      <c r="CP75" s="172">
        <v>0.95000000000000007</v>
      </c>
      <c r="CQ75" s="172"/>
      <c r="CR75" s="172"/>
      <c r="CS75" s="172"/>
      <c r="CT75" s="172"/>
      <c r="CU75" s="174"/>
      <c r="CV75" s="174"/>
      <c r="CW75" s="253"/>
      <c r="CX75" s="175"/>
      <c r="CY75" s="176">
        <v>44865</v>
      </c>
      <c r="CZ75" s="172">
        <v>0</v>
      </c>
      <c r="DA75" s="172">
        <v>0.20499999999999999</v>
      </c>
      <c r="DB75" s="172">
        <v>0.61</v>
      </c>
      <c r="DC75" s="172">
        <v>6.6666666666666654E-3</v>
      </c>
      <c r="DD75" s="172">
        <v>0.21333333333333337</v>
      </c>
      <c r="DE75" s="172">
        <v>1.175</v>
      </c>
      <c r="DF75" s="172"/>
      <c r="DG75" s="172"/>
      <c r="DH75" s="172"/>
      <c r="DI75" s="172"/>
      <c r="DJ75" s="174"/>
      <c r="DK75" s="174"/>
    </row>
    <row r="76" spans="1:115">
      <c r="B76" s="171">
        <v>44895</v>
      </c>
      <c r="C76" s="178">
        <v>11.988329103485862</v>
      </c>
      <c r="D76" s="178">
        <v>2.2801133761141124</v>
      </c>
      <c r="E76" s="178">
        <v>5.4345818216903208</v>
      </c>
      <c r="F76" s="178">
        <v>-7.9938068178882604</v>
      </c>
      <c r="H76" s="189">
        <v>27848.504000000001</v>
      </c>
      <c r="I76" s="189">
        <v>8724.3289999999997</v>
      </c>
      <c r="J76" s="189">
        <v>50136.264999999999</v>
      </c>
      <c r="K76" s="189">
        <v>9972.5660000000007</v>
      </c>
      <c r="L76" s="249"/>
      <c r="M76" s="175"/>
      <c r="N76" s="175"/>
      <c r="O76" s="177">
        <v>44895</v>
      </c>
      <c r="P76" s="173">
        <v>11.988329103485862</v>
      </c>
      <c r="Q76" s="173">
        <v>15.735853133135524</v>
      </c>
      <c r="R76" s="173">
        <v>10.466043375404332</v>
      </c>
      <c r="S76" s="173">
        <v>0.44225591177586843</v>
      </c>
      <c r="T76" s="178"/>
      <c r="U76" s="189">
        <v>27848.504000000001</v>
      </c>
      <c r="V76" s="189">
        <v>10820.630999999999</v>
      </c>
      <c r="W76" s="189">
        <v>8092.6859999999997</v>
      </c>
      <c r="X76" s="189">
        <v>2494.8409999999999</v>
      </c>
      <c r="Y76" s="175"/>
      <c r="Z76" s="175"/>
      <c r="AA76" s="250">
        <v>41973</v>
      </c>
      <c r="AB76" s="178">
        <v>5.0291180000000013</v>
      </c>
      <c r="AC76" s="178"/>
      <c r="AD76" s="178">
        <v>13.147490863476399</v>
      </c>
      <c r="AE76" s="178"/>
      <c r="AF76" s="178"/>
      <c r="AH76" s="178"/>
      <c r="AI76" s="251"/>
      <c r="AJ76" s="175"/>
      <c r="AK76" s="175"/>
      <c r="AL76" s="250">
        <v>44895</v>
      </c>
      <c r="AM76" s="178"/>
      <c r="AN76" s="178">
        <v>0.14518529758144053</v>
      </c>
      <c r="AP76" s="173">
        <v>8.9858742781755568E-3</v>
      </c>
      <c r="AQ76" s="173">
        <v>1.9233291721777841</v>
      </c>
      <c r="AR76" s="173">
        <v>3.4533957288154138</v>
      </c>
      <c r="AS76" s="173">
        <v>1.6577274457037228</v>
      </c>
      <c r="AT76" s="173">
        <v>0.84772171412967867</v>
      </c>
      <c r="AV76" s="173">
        <v>1.1745815861291669</v>
      </c>
      <c r="AW76" s="173">
        <v>1.5565494092020007</v>
      </c>
      <c r="AX76" s="251"/>
      <c r="AY76" s="251"/>
      <c r="AZ76" s="175"/>
      <c r="BA76" s="175"/>
      <c r="BB76" s="176">
        <v>44895</v>
      </c>
      <c r="BC76" s="173">
        <v>11.556548691226197</v>
      </c>
      <c r="BD76" s="173">
        <v>7.8836247199677523</v>
      </c>
      <c r="BE76" s="173">
        <v>6.0731705189608576</v>
      </c>
      <c r="BF76" s="251"/>
      <c r="BG76" s="189">
        <v>9438.5139999999992</v>
      </c>
      <c r="BH76" s="189">
        <v>39085.974000000002</v>
      </c>
      <c r="BI76" s="189">
        <v>25172.694</v>
      </c>
      <c r="BJ76" s="251"/>
      <c r="BK76" s="251"/>
      <c r="BL76" s="251"/>
      <c r="BM76" s="251"/>
      <c r="BN76" s="251"/>
      <c r="BO76" s="251"/>
      <c r="BP76" s="251"/>
      <c r="BQ76" s="251"/>
      <c r="BR76" s="175"/>
      <c r="BS76" s="252">
        <v>44866</v>
      </c>
      <c r="BT76" s="440">
        <v>14.016904830932617</v>
      </c>
      <c r="BU76" s="440">
        <v>4.9671182632446289</v>
      </c>
      <c r="BV76" s="440">
        <v>282.19390869140625</v>
      </c>
      <c r="BW76" s="440">
        <v>100</v>
      </c>
      <c r="BX76" s="178"/>
      <c r="BY76" s="178"/>
      <c r="BZ76" s="178"/>
      <c r="CA76" s="254"/>
      <c r="CB76" s="178"/>
      <c r="CC76" s="178"/>
      <c r="CD76" s="178"/>
      <c r="CE76" s="178"/>
      <c r="CF76" s="178"/>
      <c r="CG76" s="178"/>
      <c r="CH76" s="178"/>
      <c r="CI76" s="175"/>
      <c r="CJ76" s="176">
        <v>44895</v>
      </c>
      <c r="CK76" s="172">
        <v>1.3333333333333334E-2</v>
      </c>
      <c r="CL76" s="172">
        <v>9.3333333333333338E-2</v>
      </c>
      <c r="CM76" s="172">
        <v>0.77999999999999992</v>
      </c>
      <c r="CN76" s="172">
        <v>1.8333333333333337E-2</v>
      </c>
      <c r="CO76" s="172">
        <v>0.59166666666666667</v>
      </c>
      <c r="CP76" s="172">
        <v>1.1516666666666666</v>
      </c>
      <c r="CQ76" s="172"/>
      <c r="CR76" s="172"/>
      <c r="CS76" s="172"/>
      <c r="CT76" s="172"/>
      <c r="CU76" s="174"/>
      <c r="CV76" s="174"/>
      <c r="CW76" s="253"/>
      <c r="CX76" s="175"/>
      <c r="CY76" s="176">
        <v>44895</v>
      </c>
      <c r="CZ76" s="172">
        <v>0</v>
      </c>
      <c r="DA76" s="172">
        <v>0.3183333333333333</v>
      </c>
      <c r="DB76" s="172">
        <v>0.79</v>
      </c>
      <c r="DC76" s="172">
        <v>4.1666666666666664E-2</v>
      </c>
      <c r="DD76" s="172">
        <v>0.505</v>
      </c>
      <c r="DE76" s="172">
        <v>1.4916666666666665</v>
      </c>
      <c r="DF76" s="172"/>
      <c r="DG76" s="172"/>
      <c r="DH76" s="172"/>
      <c r="DI76" s="172"/>
      <c r="DJ76" s="174"/>
      <c r="DK76" s="174"/>
    </row>
    <row r="77" spans="1:115">
      <c r="B77" s="171">
        <v>44926</v>
      </c>
      <c r="C77" s="178">
        <v>9.9521446277947447</v>
      </c>
      <c r="D77" s="178">
        <v>4.8312130920575402</v>
      </c>
      <c r="E77" s="178">
        <v>4.8153350667213823</v>
      </c>
      <c r="F77" s="178">
        <v>-9.139668863445106</v>
      </c>
      <c r="H77" s="189">
        <v>27537.794999999998</v>
      </c>
      <c r="I77" s="189">
        <v>8759.0850000000009</v>
      </c>
      <c r="J77" s="189">
        <v>50575.027999999998</v>
      </c>
      <c r="K77" s="189">
        <v>10444.683999999999</v>
      </c>
      <c r="L77" s="249"/>
      <c r="M77" s="175"/>
      <c r="N77" s="175"/>
      <c r="O77" s="177">
        <v>44926</v>
      </c>
      <c r="P77" s="251">
        <v>9.9521446277947447</v>
      </c>
      <c r="Q77" s="251">
        <v>12.763668254346495</v>
      </c>
      <c r="R77" s="251">
        <v>9.9463830606822299</v>
      </c>
      <c r="S77" s="178">
        <v>0.88515159116102637</v>
      </c>
      <c r="T77" s="178"/>
      <c r="U77" s="189">
        <v>27537.794999999998</v>
      </c>
      <c r="V77" s="189">
        <v>10486.958000000001</v>
      </c>
      <c r="W77" s="189">
        <v>8105.9840000000004</v>
      </c>
      <c r="X77" s="189">
        <v>2493.6590000000001</v>
      </c>
      <c r="Y77" s="175"/>
      <c r="Z77" s="175"/>
      <c r="AA77" s="250">
        <v>42004</v>
      </c>
      <c r="AB77" s="178">
        <v>4.4482540000000004</v>
      </c>
      <c r="AC77" s="178"/>
      <c r="AD77" s="178">
        <v>11.9079560111074</v>
      </c>
      <c r="AE77" s="178"/>
      <c r="AF77" s="178"/>
      <c r="AH77" s="178"/>
      <c r="AI77" s="251"/>
      <c r="AJ77" s="175"/>
      <c r="AK77" s="175"/>
      <c r="AL77" s="250">
        <v>44926</v>
      </c>
      <c r="AM77" s="178"/>
      <c r="AN77" s="178">
        <v>0.14527183573492961</v>
      </c>
      <c r="AP77" s="173">
        <v>1.0699957751679562E-2</v>
      </c>
      <c r="AQ77" s="173">
        <v>1.8237498495810613</v>
      </c>
      <c r="AR77" s="173">
        <v>3.3749053586782867</v>
      </c>
      <c r="AS77" s="173">
        <v>1.644136463813749</v>
      </c>
      <c r="AT77" s="173">
        <v>0.82604076916587921</v>
      </c>
      <c r="AV77" s="173">
        <v>1.1257299293292187</v>
      </c>
      <c r="AW77" s="173">
        <v>1.5009698038527775</v>
      </c>
      <c r="AX77" s="251"/>
      <c r="AY77" s="251"/>
      <c r="AZ77" s="175"/>
      <c r="BA77" s="175"/>
      <c r="BB77" s="176">
        <v>44926</v>
      </c>
      <c r="BC77" s="173">
        <v>7.9125724162212308</v>
      </c>
      <c r="BD77" s="173">
        <v>6.9137331816315761</v>
      </c>
      <c r="BE77" s="173">
        <v>7.6463792071108649</v>
      </c>
      <c r="BF77" s="251"/>
      <c r="BG77" s="189">
        <v>9709.9560000000001</v>
      </c>
      <c r="BH77" s="189">
        <v>39756.124000000003</v>
      </c>
      <c r="BI77" s="189">
        <v>25784.491999999998</v>
      </c>
      <c r="BJ77" s="251"/>
      <c r="BK77" s="251"/>
      <c r="BL77" s="251"/>
      <c r="BM77" s="251"/>
      <c r="BN77" s="251"/>
      <c r="BO77" s="251"/>
      <c r="BP77" s="251"/>
      <c r="BQ77" s="251"/>
      <c r="BR77" s="175"/>
      <c r="BS77" s="252">
        <v>44896</v>
      </c>
      <c r="BT77" s="440">
        <v>14.977124214172363</v>
      </c>
      <c r="BU77" s="440">
        <v>5.1726231575012207</v>
      </c>
      <c r="BV77" s="440">
        <v>289.52249145507813</v>
      </c>
      <c r="BW77" s="440">
        <v>100</v>
      </c>
      <c r="BX77" s="178"/>
      <c r="BY77" s="178"/>
      <c r="BZ77" s="178"/>
      <c r="CA77" s="254"/>
      <c r="CB77" s="178"/>
      <c r="CC77" s="178"/>
      <c r="CD77" s="178"/>
      <c r="CE77" s="178"/>
      <c r="CF77" s="178"/>
      <c r="CG77" s="178"/>
      <c r="CH77" s="178"/>
      <c r="CI77" s="175"/>
      <c r="CJ77" s="176">
        <v>44926</v>
      </c>
      <c r="CK77" s="172">
        <v>1.6666666666666666E-2</v>
      </c>
      <c r="CL77" s="172">
        <v>0.12</v>
      </c>
      <c r="CM77" s="172">
        <v>0.99333333333333329</v>
      </c>
      <c r="CN77" s="172">
        <v>3.0000000000000002E-2</v>
      </c>
      <c r="CO77" s="172">
        <v>0.78500000000000003</v>
      </c>
      <c r="CP77" s="172">
        <v>1.3566666666666667</v>
      </c>
      <c r="CQ77" s="172"/>
      <c r="CR77" s="172"/>
      <c r="CS77" s="172"/>
      <c r="CT77" s="172"/>
      <c r="CU77" s="174"/>
      <c r="CV77" s="174"/>
      <c r="CW77" s="253"/>
      <c r="CX77" s="175"/>
      <c r="CY77" s="176">
        <v>44926</v>
      </c>
      <c r="CZ77" s="172">
        <v>0</v>
      </c>
      <c r="DA77" s="172">
        <v>0.47333333333333333</v>
      </c>
      <c r="DB77" s="172">
        <v>0.96666666666666645</v>
      </c>
      <c r="DC77" s="172">
        <v>8.1666666666666665E-2</v>
      </c>
      <c r="DD77" s="172">
        <v>0.82500000000000007</v>
      </c>
      <c r="DE77" s="172">
        <v>1.8083333333333329</v>
      </c>
      <c r="DF77" s="172"/>
      <c r="DG77" s="172"/>
      <c r="DH77" s="172"/>
      <c r="DI77" s="172"/>
      <c r="DJ77" s="174"/>
      <c r="DK77" s="174"/>
    </row>
    <row r="78" spans="1:115">
      <c r="B78" s="171">
        <v>44957</v>
      </c>
      <c r="C78" s="178">
        <v>9.4869937076928146</v>
      </c>
      <c r="D78" s="178">
        <v>4.7657391899538215</v>
      </c>
      <c r="E78" s="178">
        <v>4.2665145867555987</v>
      </c>
      <c r="F78" s="178">
        <v>-8.9458482744850585</v>
      </c>
      <c r="H78" s="189">
        <v>27736.685000000001</v>
      </c>
      <c r="I78" s="189">
        <v>8883.68</v>
      </c>
      <c r="J78" s="189">
        <v>50438.476000000002</v>
      </c>
      <c r="K78" s="189">
        <v>10288.001</v>
      </c>
      <c r="L78" s="249"/>
      <c r="M78" s="175"/>
      <c r="N78" s="175"/>
      <c r="O78" s="177">
        <v>44957</v>
      </c>
      <c r="P78" s="173">
        <v>9.4869937076928146</v>
      </c>
      <c r="Q78" s="173">
        <v>11.949728840800322</v>
      </c>
      <c r="R78" s="173">
        <v>9.1954064813351</v>
      </c>
      <c r="S78" s="173">
        <v>1.6335788363465831</v>
      </c>
      <c r="T78" s="178"/>
      <c r="U78" s="189">
        <v>27736.685000000001</v>
      </c>
      <c r="V78" s="189">
        <v>10714.235000000001</v>
      </c>
      <c r="W78" s="189">
        <v>8102.4160000000002</v>
      </c>
      <c r="X78" s="189">
        <v>2503.4810000000002</v>
      </c>
      <c r="Y78" s="175"/>
      <c r="Z78" s="175"/>
      <c r="AA78" s="250">
        <v>42035</v>
      </c>
      <c r="AB78" s="178">
        <v>4.3841579999999993</v>
      </c>
      <c r="AC78" s="178"/>
      <c r="AD78" s="178">
        <v>11.6737786356393</v>
      </c>
      <c r="AE78" s="178"/>
      <c r="AF78" s="178"/>
      <c r="AH78" s="178"/>
      <c r="AI78" s="251"/>
      <c r="AJ78" s="175"/>
      <c r="AK78" s="175"/>
      <c r="AL78" s="250">
        <v>44957</v>
      </c>
      <c r="AM78" s="178"/>
      <c r="AN78" s="178">
        <v>0.14569457564872651</v>
      </c>
      <c r="AP78" s="173">
        <v>1.1935175936582372E-2</v>
      </c>
      <c r="AQ78" s="173">
        <v>1.8136325145403018</v>
      </c>
      <c r="AR78" s="173">
        <v>3.4195899535336314</v>
      </c>
      <c r="AS78" s="173">
        <v>1.6503890538865826</v>
      </c>
      <c r="AT78" s="173">
        <v>0.90206997259480726</v>
      </c>
      <c r="AV78" s="173">
        <v>1.1409967802746577</v>
      </c>
      <c r="AW78" s="173">
        <v>1.5283352471792788</v>
      </c>
      <c r="AX78" s="251"/>
      <c r="AY78" s="251"/>
      <c r="AZ78" s="175"/>
      <c r="BA78" s="175"/>
      <c r="BB78" s="176">
        <v>44957</v>
      </c>
      <c r="BC78" s="173">
        <v>10.777310632440894</v>
      </c>
      <c r="BD78" s="173">
        <v>6.7767028142857511</v>
      </c>
      <c r="BE78" s="173">
        <v>6.62287453969721</v>
      </c>
      <c r="BF78" s="251"/>
      <c r="BG78" s="189">
        <v>9406.9500000000007</v>
      </c>
      <c r="BH78" s="189">
        <v>39503.976000000002</v>
      </c>
      <c r="BI78" s="189">
        <v>25851.200000000001</v>
      </c>
      <c r="BJ78" s="251"/>
      <c r="BK78" s="251"/>
      <c r="BL78" s="251"/>
      <c r="BM78" s="251"/>
      <c r="BN78" s="251"/>
      <c r="BO78" s="251"/>
      <c r="BP78" s="251"/>
      <c r="BQ78" s="251"/>
      <c r="BR78" s="175"/>
      <c r="BS78" s="252">
        <v>44927</v>
      </c>
      <c r="BT78" s="440">
        <v>14.857640266418457</v>
      </c>
      <c r="BU78" s="440">
        <v>5.0258207321166992</v>
      </c>
      <c r="BV78" s="440">
        <v>295.62612915039063</v>
      </c>
      <c r="BW78" s="440">
        <v>100</v>
      </c>
      <c r="BX78" s="178"/>
      <c r="BY78" s="178"/>
      <c r="BZ78" s="178"/>
      <c r="CA78" s="254"/>
      <c r="CB78" s="178"/>
      <c r="CC78" s="178"/>
      <c r="CD78" s="178"/>
      <c r="CE78" s="178"/>
      <c r="CF78" s="178"/>
      <c r="CG78" s="178"/>
      <c r="CH78" s="178"/>
      <c r="CI78" s="175"/>
      <c r="CJ78" s="176">
        <v>44957</v>
      </c>
      <c r="CK78" s="172">
        <v>0.03</v>
      </c>
      <c r="CL78" s="172">
        <v>0.15666666666666665</v>
      </c>
      <c r="CM78" s="172">
        <v>1.1166666666666667</v>
      </c>
      <c r="CN78" s="172">
        <v>4.3333333333333335E-2</v>
      </c>
      <c r="CO78" s="172">
        <v>0.99666666666666659</v>
      </c>
      <c r="CP78" s="172">
        <v>1.5566666666666666</v>
      </c>
      <c r="CQ78" s="172"/>
      <c r="CR78" s="172"/>
      <c r="CS78" s="172"/>
      <c r="CT78" s="172"/>
      <c r="CU78" s="174"/>
      <c r="CV78" s="174"/>
      <c r="CW78" s="253"/>
      <c r="CX78" s="175"/>
      <c r="CY78" s="176">
        <v>44957</v>
      </c>
      <c r="CZ78" s="172">
        <v>0</v>
      </c>
      <c r="DA78" s="172">
        <v>0.65</v>
      </c>
      <c r="DB78" s="172">
        <v>1.1766666666666667</v>
      </c>
      <c r="DC78" s="172">
        <v>0.12</v>
      </c>
      <c r="DD78" s="172">
        <v>1.1516666666666666</v>
      </c>
      <c r="DE78" s="172">
        <v>2.0950000000000002</v>
      </c>
      <c r="DF78" s="172"/>
      <c r="DG78" s="172"/>
      <c r="DH78" s="172"/>
      <c r="DI78" s="172"/>
      <c r="DJ78" s="174"/>
      <c r="DK78" s="174"/>
    </row>
    <row r="79" spans="1:115">
      <c r="B79" s="171">
        <v>44985</v>
      </c>
      <c r="C79" s="178">
        <v>5.1092455583949592</v>
      </c>
      <c r="D79" s="178">
        <v>1.7407820970754218</v>
      </c>
      <c r="E79" s="178">
        <v>4.0136680188920248</v>
      </c>
      <c r="F79" s="178">
        <v>5.4797622000402058E-2</v>
      </c>
      <c r="H79" s="189">
        <v>26807.844000000001</v>
      </c>
      <c r="I79" s="189">
        <v>8890.0780000000013</v>
      </c>
      <c r="J79" s="189">
        <v>50301.817000000003</v>
      </c>
      <c r="K79" s="189">
        <v>10871.388999999999</v>
      </c>
      <c r="L79" s="249"/>
      <c r="M79" s="175"/>
      <c r="N79" s="175"/>
      <c r="O79" s="177">
        <v>44985</v>
      </c>
      <c r="P79" s="251">
        <v>5.1092455583949592</v>
      </c>
      <c r="Q79" s="251">
        <v>7.9175544930841335</v>
      </c>
      <c r="R79" s="251">
        <v>8.3921350329312805</v>
      </c>
      <c r="S79" s="178">
        <v>1.8423520730016296</v>
      </c>
      <c r="T79" s="178"/>
      <c r="U79" s="189">
        <v>26807.844000000001</v>
      </c>
      <c r="V79" s="189">
        <v>10449.973</v>
      </c>
      <c r="W79" s="189">
        <v>8100.2960000000003</v>
      </c>
      <c r="X79" s="189">
        <v>2506.2139999999999</v>
      </c>
      <c r="Y79" s="175"/>
      <c r="Z79" s="175"/>
      <c r="AA79" s="250">
        <v>42063</v>
      </c>
      <c r="AB79" s="178">
        <v>4.4433159999999994</v>
      </c>
      <c r="AC79" s="178"/>
      <c r="AD79" s="178">
        <v>11.8344203646365</v>
      </c>
      <c r="AE79" s="178"/>
      <c r="AF79" s="178"/>
      <c r="AH79" s="178"/>
      <c r="AI79" s="251"/>
      <c r="AJ79" s="175"/>
      <c r="AK79" s="175"/>
      <c r="AL79" s="250">
        <v>44985</v>
      </c>
      <c r="AM79" s="178"/>
      <c r="AN79" s="178">
        <v>0.18349672039776405</v>
      </c>
      <c r="AP79" s="173">
        <v>1.3058606464040149E-2</v>
      </c>
      <c r="AQ79" s="173">
        <v>1.6859819523130839</v>
      </c>
      <c r="AR79" s="173">
        <v>3.2455445377088026</v>
      </c>
      <c r="AS79" s="173">
        <v>1.5962127718733472</v>
      </c>
      <c r="AT79" s="173">
        <v>0.78649717145251163</v>
      </c>
      <c r="AV79" s="173">
        <v>1.067598716244099</v>
      </c>
      <c r="AW79" s="173">
        <v>1.4572850131190827</v>
      </c>
      <c r="AX79" s="251"/>
      <c r="AY79" s="251"/>
      <c r="AZ79" s="175"/>
      <c r="BA79" s="175"/>
      <c r="BB79" s="176">
        <v>44985</v>
      </c>
      <c r="BC79" s="173">
        <v>6.6711973507498579</v>
      </c>
      <c r="BD79" s="173">
        <v>6.0573752063035835</v>
      </c>
      <c r="BE79" s="173">
        <v>7.0751378205907489</v>
      </c>
      <c r="BF79" s="251"/>
      <c r="BG79" s="189">
        <v>9155.5429999999997</v>
      </c>
      <c r="BH79" s="189">
        <v>39204.690999999999</v>
      </c>
      <c r="BI79" s="189">
        <v>25985.925999999999</v>
      </c>
      <c r="BJ79" s="251"/>
      <c r="BK79" s="251"/>
      <c r="BL79" s="251"/>
      <c r="BM79" s="251"/>
      <c r="BN79" s="251"/>
      <c r="BO79" s="251"/>
      <c r="BP79" s="251"/>
      <c r="BQ79" s="251"/>
      <c r="BR79" s="175"/>
      <c r="BS79" s="252">
        <v>44958</v>
      </c>
      <c r="BT79" s="440">
        <v>15.222556114196777</v>
      </c>
      <c r="BU79" s="440">
        <v>4.8445816040039063</v>
      </c>
      <c r="BV79" s="440">
        <v>314.21817016601563</v>
      </c>
      <c r="BW79" s="440">
        <v>100</v>
      </c>
      <c r="BX79" s="178"/>
      <c r="BY79" s="178"/>
      <c r="BZ79" s="178"/>
      <c r="CA79" s="254"/>
      <c r="CB79" s="178"/>
      <c r="CC79" s="178"/>
      <c r="CD79" s="178"/>
      <c r="CE79" s="178"/>
      <c r="CF79" s="178"/>
      <c r="CG79" s="178"/>
      <c r="CH79" s="178"/>
      <c r="CI79" s="175"/>
      <c r="CJ79" s="176">
        <v>44985</v>
      </c>
      <c r="CK79" s="172">
        <v>4.3333333333333335E-2</v>
      </c>
      <c r="CL79" s="172">
        <v>0.21166666666666667</v>
      </c>
      <c r="CM79" s="172">
        <v>1.3433333333333335</v>
      </c>
      <c r="CN79" s="172">
        <v>0.06</v>
      </c>
      <c r="CO79" s="172">
        <v>1.2483333333333333</v>
      </c>
      <c r="CP79" s="172">
        <v>1.7583333333333335</v>
      </c>
      <c r="CQ79" s="172"/>
      <c r="CR79" s="172"/>
      <c r="CS79" s="172"/>
      <c r="CT79" s="172"/>
      <c r="CU79" s="174"/>
      <c r="CV79" s="174"/>
      <c r="CW79" s="174"/>
      <c r="CX79" s="175"/>
      <c r="CY79" s="176">
        <v>44985</v>
      </c>
      <c r="CZ79" s="172">
        <v>0</v>
      </c>
      <c r="DA79" s="172">
        <v>0.85166666666666668</v>
      </c>
      <c r="DB79" s="172">
        <v>1.4816666666666667</v>
      </c>
      <c r="DC79" s="172">
        <v>0.17</v>
      </c>
      <c r="DD79" s="172">
        <v>1.5099999999999998</v>
      </c>
      <c r="DE79" s="172">
        <v>2.3716666666666666</v>
      </c>
      <c r="DF79" s="172"/>
      <c r="DG79" s="172"/>
      <c r="DH79" s="172"/>
      <c r="DI79" s="172"/>
      <c r="DJ79" s="174"/>
      <c r="DK79" s="174"/>
    </row>
    <row r="80" spans="1:115">
      <c r="B80" s="171">
        <v>45016</v>
      </c>
      <c r="C80" s="178">
        <v>3.5839516409836625</v>
      </c>
      <c r="D80" s="178">
        <v>1.7992042542655406</v>
      </c>
      <c r="E80" s="178">
        <v>3.6241934333669734</v>
      </c>
      <c r="F80" s="178">
        <v>3.6495096784490366</v>
      </c>
      <c r="H80" s="189">
        <v>26738.055</v>
      </c>
      <c r="I80" s="189">
        <v>8786.4409999999989</v>
      </c>
      <c r="J80" s="189">
        <v>50320.870999999999</v>
      </c>
      <c r="K80" s="189">
        <v>11014.311</v>
      </c>
      <c r="L80" s="249"/>
      <c r="M80" s="175"/>
      <c r="N80" s="175"/>
      <c r="O80" s="177">
        <v>45016</v>
      </c>
      <c r="P80" s="173">
        <v>3.5839516409836625</v>
      </c>
      <c r="Q80" s="173">
        <v>5.4438694938041099</v>
      </c>
      <c r="R80" s="173">
        <v>6.9927968374904115</v>
      </c>
      <c r="S80" s="173">
        <v>2.489930829174325</v>
      </c>
      <c r="T80" s="178"/>
      <c r="U80" s="189">
        <v>26738.055</v>
      </c>
      <c r="V80" s="189">
        <v>10329.291999999999</v>
      </c>
      <c r="W80" s="189">
        <v>8103.0770000000002</v>
      </c>
      <c r="X80" s="189">
        <v>2528.3609999999999</v>
      </c>
      <c r="Y80" s="175"/>
      <c r="Z80" s="175"/>
      <c r="AA80" s="250">
        <v>42094</v>
      </c>
      <c r="AB80" s="178">
        <v>4.1986330000000001</v>
      </c>
      <c r="AC80" s="178"/>
      <c r="AD80" s="178">
        <v>11.4150191698195</v>
      </c>
      <c r="AE80" s="178"/>
      <c r="AF80" s="178"/>
      <c r="AH80" s="178"/>
      <c r="AI80" s="251"/>
      <c r="AJ80" s="175"/>
      <c r="AK80" s="175"/>
      <c r="AL80" s="250">
        <v>45016</v>
      </c>
      <c r="AM80" s="178"/>
      <c r="AN80" s="178">
        <v>0.17441155461066365</v>
      </c>
      <c r="AP80" s="173">
        <v>2.3007948330433588E-3</v>
      </c>
      <c r="AQ80" s="173">
        <v>1.619350660914791</v>
      </c>
      <c r="AR80" s="173">
        <v>3.1821129231255867</v>
      </c>
      <c r="AS80" s="173">
        <v>1.5808188293431564</v>
      </c>
      <c r="AT80" s="173">
        <v>0.89750990114736695</v>
      </c>
      <c r="AV80" s="173">
        <v>1.053126360498116</v>
      </c>
      <c r="AW80" s="173">
        <v>1.437473254158081</v>
      </c>
      <c r="AX80" s="251"/>
      <c r="AY80" s="251"/>
      <c r="AZ80" s="175"/>
      <c r="BA80" s="175"/>
      <c r="BB80" s="176">
        <v>45016</v>
      </c>
      <c r="BC80" s="173">
        <v>7.1505237139576572</v>
      </c>
      <c r="BD80" s="173">
        <v>5.858770151924042</v>
      </c>
      <c r="BE80" s="173">
        <v>7.7168769578032093</v>
      </c>
      <c r="BF80" s="251"/>
      <c r="BG80" s="189">
        <v>9423.0409999999993</v>
      </c>
      <c r="BH80" s="189">
        <v>39192.896999999997</v>
      </c>
      <c r="BI80" s="189">
        <v>25843.919999999998</v>
      </c>
      <c r="BJ80" s="251"/>
      <c r="BK80" s="251"/>
      <c r="BL80" s="251"/>
      <c r="BM80" s="251"/>
      <c r="BN80" s="251"/>
      <c r="BO80" s="251"/>
      <c r="BP80" s="251"/>
      <c r="BQ80" s="251"/>
      <c r="BR80" s="175"/>
      <c r="BS80" s="252">
        <v>44986</v>
      </c>
      <c r="BT80" s="440">
        <v>15.97423267364502</v>
      </c>
      <c r="BU80" s="440">
        <v>5.1033096313476563</v>
      </c>
      <c r="BV80" s="440">
        <v>313.01712036132813</v>
      </c>
      <c r="BW80" s="440">
        <v>100</v>
      </c>
      <c r="BX80" s="178"/>
      <c r="BY80" s="178"/>
      <c r="BZ80" s="178"/>
      <c r="CA80" s="254"/>
      <c r="CB80" s="178"/>
      <c r="CC80" s="178"/>
      <c r="CD80" s="178"/>
      <c r="CE80" s="178"/>
      <c r="CF80" s="178"/>
      <c r="CG80" s="178"/>
      <c r="CH80" s="178"/>
      <c r="CI80" s="175"/>
      <c r="CJ80" s="176">
        <v>45016</v>
      </c>
      <c r="CK80" s="172">
        <v>5.6666666666666664E-2</v>
      </c>
      <c r="CL80" s="172">
        <v>0.28666666666666668</v>
      </c>
      <c r="CM80" s="172">
        <v>1.5316666666666665</v>
      </c>
      <c r="CN80" s="172">
        <v>0.08</v>
      </c>
      <c r="CO80" s="172">
        <v>1.5033333333333332</v>
      </c>
      <c r="CP80" s="172">
        <v>1.92</v>
      </c>
      <c r="CQ80" s="172"/>
      <c r="CR80" s="172"/>
      <c r="CS80" s="172"/>
      <c r="CT80" s="172"/>
      <c r="CU80" s="174"/>
      <c r="CV80" s="174"/>
      <c r="CW80" s="174"/>
      <c r="CX80" s="175"/>
      <c r="CY80" s="176">
        <v>45016</v>
      </c>
      <c r="CZ80" s="172">
        <v>0</v>
      </c>
      <c r="DA80" s="172">
        <v>1.0116666666666667</v>
      </c>
      <c r="DB80" s="172">
        <v>1.8183333333333334</v>
      </c>
      <c r="DC80" s="172">
        <v>0.2283333333333333</v>
      </c>
      <c r="DD80" s="172">
        <v>1.8233333333333333</v>
      </c>
      <c r="DE80" s="172">
        <v>2.56</v>
      </c>
      <c r="DF80" s="172"/>
      <c r="DG80" s="172"/>
      <c r="DH80" s="172"/>
      <c r="DI80" s="172"/>
      <c r="DJ80" s="174"/>
      <c r="DK80" s="174"/>
    </row>
    <row r="81" spans="1:115">
      <c r="B81" s="171">
        <v>45046</v>
      </c>
      <c r="C81" s="178">
        <v>3.3350133614838517</v>
      </c>
      <c r="D81" s="178">
        <v>1.3837539527436604</v>
      </c>
      <c r="E81" s="178">
        <v>3.3859414148164069</v>
      </c>
      <c r="F81" s="178">
        <v>4.6463179691178302</v>
      </c>
      <c r="H81" s="189">
        <v>27012.222000000002</v>
      </c>
      <c r="I81" s="189">
        <v>8846.6459999999988</v>
      </c>
      <c r="J81" s="189">
        <v>50144.697999999997</v>
      </c>
      <c r="K81" s="189">
        <v>10455.222</v>
      </c>
      <c r="L81" s="249"/>
      <c r="M81" s="175"/>
      <c r="N81" s="175"/>
      <c r="O81" s="177">
        <v>45046</v>
      </c>
      <c r="P81" s="251">
        <v>3.3350133614838517</v>
      </c>
      <c r="Q81" s="251">
        <v>6.0680194422576328</v>
      </c>
      <c r="R81" s="251">
        <v>5.8700080629071394</v>
      </c>
      <c r="S81" s="178">
        <v>3.2228688097905023</v>
      </c>
      <c r="T81" s="178"/>
      <c r="U81" s="189">
        <v>27012.222000000002</v>
      </c>
      <c r="V81" s="189">
        <v>10584.620999999999</v>
      </c>
      <c r="W81" s="189">
        <v>8102.8320000000003</v>
      </c>
      <c r="X81" s="189">
        <v>2548.0720000000001</v>
      </c>
      <c r="Y81" s="175"/>
      <c r="Z81" s="175"/>
      <c r="AA81" s="250">
        <v>42124</v>
      </c>
      <c r="AB81" s="178">
        <v>4.2340559999999998</v>
      </c>
      <c r="AC81" s="178"/>
      <c r="AD81" s="178">
        <v>11.578522151054299</v>
      </c>
      <c r="AE81" s="178"/>
      <c r="AF81" s="178"/>
      <c r="AH81" s="178"/>
      <c r="AI81" s="251"/>
      <c r="AJ81" s="175"/>
      <c r="AK81" s="175"/>
      <c r="AL81" s="250">
        <v>45046</v>
      </c>
      <c r="AM81" s="178"/>
      <c r="AN81" s="178">
        <v>0.1744745964495269</v>
      </c>
      <c r="AP81" s="173">
        <v>2.3749010292174948E-3</v>
      </c>
      <c r="AQ81" s="173">
        <v>1.5911480991250913</v>
      </c>
      <c r="AR81" s="173">
        <v>3.160058596053346</v>
      </c>
      <c r="AS81" s="173">
        <v>1.5874891277254961</v>
      </c>
      <c r="AT81" s="173">
        <v>0.85572257084959824</v>
      </c>
      <c r="AV81" s="173">
        <v>1.049891988558016</v>
      </c>
      <c r="AW81" s="173">
        <v>1.4391071535023663</v>
      </c>
      <c r="AX81" s="251"/>
      <c r="AY81" s="251"/>
      <c r="AZ81" s="175"/>
      <c r="BA81" s="175"/>
      <c r="BB81" s="176">
        <v>45046</v>
      </c>
      <c r="BC81" s="173">
        <v>7.262759416754494</v>
      </c>
      <c r="BD81" s="173">
        <v>5.1307953637952153</v>
      </c>
      <c r="BE81" s="173">
        <v>6.2032972486798288</v>
      </c>
      <c r="BF81" s="251"/>
      <c r="BG81" s="189">
        <v>9314.8009999999995</v>
      </c>
      <c r="BH81" s="189">
        <v>39008.605000000003</v>
      </c>
      <c r="BI81" s="189">
        <v>25828.678</v>
      </c>
      <c r="BJ81" s="251"/>
      <c r="BK81" s="251"/>
      <c r="BL81" s="251"/>
      <c r="BM81" s="251"/>
      <c r="BN81" s="251"/>
      <c r="BO81" s="251"/>
      <c r="BP81" s="251"/>
      <c r="BQ81" s="251"/>
      <c r="BR81" s="175"/>
      <c r="BS81" s="252">
        <v>45017</v>
      </c>
      <c r="BT81" s="440">
        <v>15.463973999023438</v>
      </c>
      <c r="BU81" s="440">
        <v>4.9700145721435547</v>
      </c>
      <c r="BV81" s="440">
        <v>311.14544677734375</v>
      </c>
      <c r="BW81" s="440">
        <v>100</v>
      </c>
      <c r="BX81" s="178"/>
      <c r="BY81" s="178"/>
      <c r="BZ81" s="178"/>
      <c r="CA81" s="254"/>
      <c r="CB81" s="178"/>
      <c r="CC81" s="178"/>
      <c r="CD81" s="178"/>
      <c r="CE81" s="178"/>
      <c r="CF81" s="178"/>
      <c r="CG81" s="178"/>
      <c r="CH81" s="178"/>
      <c r="CI81" s="175"/>
      <c r="CJ81" s="176">
        <v>45046</v>
      </c>
      <c r="CK81" s="172">
        <v>6.8333333333333343E-2</v>
      </c>
      <c r="CL81" s="172">
        <v>0.33499999999999996</v>
      </c>
      <c r="CM81" s="172">
        <v>1.6233333333333331</v>
      </c>
      <c r="CN81" s="172">
        <v>0.10333333333333333</v>
      </c>
      <c r="CO81" s="172">
        <v>1.7449999999999999</v>
      </c>
      <c r="CP81" s="172">
        <v>2.0433333333333334</v>
      </c>
      <c r="CQ81" s="172"/>
      <c r="CR81" s="172"/>
      <c r="CS81" s="172"/>
      <c r="CT81" s="172"/>
      <c r="CU81" s="174"/>
      <c r="CV81" s="174"/>
      <c r="CW81" s="174"/>
      <c r="CX81" s="175"/>
      <c r="CY81" s="176">
        <v>45046</v>
      </c>
      <c r="CZ81" s="172">
        <v>0</v>
      </c>
      <c r="DA81" s="172">
        <v>1.1966666666666665</v>
      </c>
      <c r="DB81" s="172">
        <v>1.9666666666666668</v>
      </c>
      <c r="DC81" s="172">
        <v>0.28999999999999998</v>
      </c>
      <c r="DD81" s="172">
        <v>2.1383333333333332</v>
      </c>
      <c r="DE81" s="172">
        <v>2.7716666666666665</v>
      </c>
      <c r="DF81" s="172"/>
      <c r="DG81" s="172"/>
      <c r="DH81" s="172"/>
      <c r="DI81" s="172"/>
      <c r="DJ81" s="174"/>
      <c r="DK81" s="174"/>
    </row>
    <row r="82" spans="1:115">
      <c r="B82" s="171">
        <v>45077</v>
      </c>
      <c r="C82" s="178">
        <v>2.7081316008566336</v>
      </c>
      <c r="D82" s="178">
        <v>2.1437143613909804</v>
      </c>
      <c r="E82" s="178">
        <v>3.5178275970670692</v>
      </c>
      <c r="F82" s="178">
        <v>5.9277575657664006</v>
      </c>
      <c r="H82" s="189">
        <v>27038.005000000001</v>
      </c>
      <c r="I82" s="189">
        <v>8846.5669999999991</v>
      </c>
      <c r="J82" s="189">
        <v>50489.337</v>
      </c>
      <c r="K82" s="189">
        <v>10897.727999999999</v>
      </c>
      <c r="L82" s="249"/>
      <c r="M82" s="175"/>
      <c r="N82" s="175"/>
      <c r="O82" s="177">
        <v>45077</v>
      </c>
      <c r="P82" s="173">
        <v>2.7081316008566336</v>
      </c>
      <c r="Q82" s="173">
        <v>4.9054908271593423</v>
      </c>
      <c r="R82" s="173">
        <v>4.6827732931468136</v>
      </c>
      <c r="S82" s="173">
        <v>4.1135224618271016</v>
      </c>
      <c r="T82" s="178"/>
      <c r="U82" s="189">
        <v>27038.005000000001</v>
      </c>
      <c r="V82" s="189">
        <v>10525.384</v>
      </c>
      <c r="W82" s="189">
        <v>8107.9089999999997</v>
      </c>
      <c r="X82" s="189">
        <v>2570.3890000000001</v>
      </c>
      <c r="Y82" s="175"/>
      <c r="Z82" s="175"/>
      <c r="AA82" s="250">
        <v>42155</v>
      </c>
      <c r="AB82" s="178">
        <v>4.1692149999999994</v>
      </c>
      <c r="AC82" s="178"/>
      <c r="AD82" s="178">
        <v>11.4254811098302</v>
      </c>
      <c r="AE82" s="178"/>
      <c r="AF82" s="178"/>
      <c r="AH82" s="178"/>
      <c r="AI82" s="251"/>
      <c r="AJ82" s="175"/>
      <c r="AK82" s="175"/>
      <c r="AL82" s="250">
        <v>45077</v>
      </c>
      <c r="AM82" s="178"/>
      <c r="AN82" s="178">
        <v>0.1878812091962922</v>
      </c>
      <c r="AP82" s="173">
        <v>2.2713677596014358E-3</v>
      </c>
      <c r="AQ82" s="173">
        <v>1.590267575240401</v>
      </c>
      <c r="AR82" s="173">
        <v>3.3062396969986683</v>
      </c>
      <c r="AS82" s="173">
        <v>1.5427170568149353</v>
      </c>
      <c r="AT82" s="173">
        <v>0.81683383269878973</v>
      </c>
      <c r="AV82" s="173">
        <v>1.0319791492662644</v>
      </c>
      <c r="AW82" s="173">
        <v>1.4086927766920128</v>
      </c>
      <c r="AX82" s="251"/>
      <c r="AY82" s="251"/>
      <c r="AZ82" s="175"/>
      <c r="BA82" s="175"/>
      <c r="BB82" s="176">
        <v>45077</v>
      </c>
      <c r="BC82" s="173">
        <v>10.693764709228205</v>
      </c>
      <c r="BD82" s="173">
        <v>4.7165298940648359</v>
      </c>
      <c r="BE82" s="173">
        <v>5.1695197045935393</v>
      </c>
      <c r="BF82" s="251"/>
      <c r="BG82" s="189">
        <v>9458.0969999999998</v>
      </c>
      <c r="BH82" s="189">
        <v>39264.953000000001</v>
      </c>
      <c r="BI82" s="189">
        <v>25897.481</v>
      </c>
      <c r="BJ82" s="251"/>
      <c r="BK82" s="251"/>
      <c r="BL82" s="251"/>
      <c r="BM82" s="251"/>
      <c r="BN82" s="251"/>
      <c r="BO82" s="251"/>
      <c r="BP82" s="251"/>
      <c r="BQ82" s="251"/>
      <c r="BR82" s="175"/>
      <c r="BS82" s="252">
        <v>45047</v>
      </c>
      <c r="BT82" s="440">
        <v>15.553462028503418</v>
      </c>
      <c r="BU82" s="440">
        <v>4.6725397109985352</v>
      </c>
      <c r="BV82" s="440">
        <v>332.86956787109375</v>
      </c>
      <c r="BW82" s="440">
        <v>100</v>
      </c>
      <c r="BX82" s="178"/>
      <c r="BY82" s="178"/>
      <c r="BZ82" s="178"/>
      <c r="CA82" s="254"/>
      <c r="CB82" s="178"/>
      <c r="CC82" s="178"/>
      <c r="CD82" s="178"/>
      <c r="CE82" s="178"/>
      <c r="CF82" s="178"/>
      <c r="CG82" s="178"/>
      <c r="CH82" s="178"/>
      <c r="CI82" s="175"/>
      <c r="CJ82" s="176">
        <v>45077</v>
      </c>
      <c r="CK82" s="172">
        <v>0.08</v>
      </c>
      <c r="CL82" s="172">
        <v>0.3833333333333333</v>
      </c>
      <c r="CM82" s="172">
        <v>1.72</v>
      </c>
      <c r="CN82" s="172">
        <v>0.13166666666666668</v>
      </c>
      <c r="CO82" s="172">
        <v>1.9699999999999998</v>
      </c>
      <c r="CP82" s="172">
        <v>2.1483333333333334</v>
      </c>
      <c r="CQ82" s="172"/>
      <c r="CR82" s="172"/>
      <c r="CS82" s="172"/>
      <c r="CT82" s="172"/>
      <c r="CU82" s="174"/>
      <c r="CV82" s="174"/>
      <c r="CW82" s="174"/>
      <c r="CX82" s="175"/>
      <c r="CY82" s="176">
        <v>45077</v>
      </c>
      <c r="CZ82" s="172">
        <v>1.6666666666666668E-3</v>
      </c>
      <c r="DA82" s="172">
        <v>1.4166666666666667</v>
      </c>
      <c r="DB82" s="172">
        <v>2.2416666666666667</v>
      </c>
      <c r="DC82" s="172">
        <v>0.34666666666666668</v>
      </c>
      <c r="DD82" s="172">
        <v>2.3866666666666667</v>
      </c>
      <c r="DE82" s="172">
        <v>2.91</v>
      </c>
      <c r="DF82" s="172"/>
      <c r="DG82" s="172"/>
      <c r="DH82" s="172"/>
      <c r="DI82" s="172"/>
      <c r="DJ82" s="174"/>
      <c r="DK82" s="174"/>
    </row>
    <row r="83" spans="1:115">
      <c r="B83" s="171">
        <v>45107</v>
      </c>
      <c r="C83" s="178">
        <v>1.9933932546038147</v>
      </c>
      <c r="D83" s="178">
        <v>2.9325607596974113</v>
      </c>
      <c r="E83" s="178">
        <v>6.6855047877488305</v>
      </c>
      <c r="F83" s="178">
        <v>24.475513285716644</v>
      </c>
      <c r="H83" s="189">
        <v>27073.52</v>
      </c>
      <c r="I83" s="189">
        <v>8985.2559999999994</v>
      </c>
      <c r="J83" s="189">
        <v>51338.741999999998</v>
      </c>
      <c r="K83" s="189">
        <v>11668.54</v>
      </c>
      <c r="L83" s="249"/>
      <c r="M83" s="175"/>
      <c r="N83" s="175"/>
      <c r="O83" s="177">
        <v>45107</v>
      </c>
      <c r="P83" s="251">
        <v>1.9933932546038147</v>
      </c>
      <c r="Q83" s="251">
        <v>4.2558128617983026</v>
      </c>
      <c r="R83" s="251">
        <v>3.3097759264612003</v>
      </c>
      <c r="S83" s="178">
        <v>4.3158329016337538</v>
      </c>
      <c r="T83" s="178"/>
      <c r="U83" s="189">
        <v>27073.52</v>
      </c>
      <c r="V83" s="189">
        <v>10549.359</v>
      </c>
      <c r="W83" s="189">
        <v>8102.4070000000002</v>
      </c>
      <c r="X83" s="189">
        <v>2571.451</v>
      </c>
      <c r="Y83" s="175"/>
      <c r="Z83" s="175"/>
      <c r="AA83" s="250">
        <v>42185</v>
      </c>
      <c r="AB83" s="178">
        <v>4.1392560000000005</v>
      </c>
      <c r="AC83" s="178"/>
      <c r="AD83" s="178">
        <v>11.6069807292119</v>
      </c>
      <c r="AE83" s="178"/>
      <c r="AF83" s="178"/>
      <c r="AG83" s="173">
        <v>14.2</v>
      </c>
      <c r="AH83" s="178">
        <v>20</v>
      </c>
      <c r="AI83" s="251"/>
      <c r="AJ83" s="175"/>
      <c r="AK83" s="175"/>
      <c r="AL83" s="250">
        <v>45107</v>
      </c>
      <c r="AM83" s="178"/>
      <c r="AN83" s="178">
        <v>0.18872305230787906</v>
      </c>
      <c r="AP83" s="173">
        <v>4.7657375812006474E-3</v>
      </c>
      <c r="AQ83" s="173">
        <v>1.5785419052188561</v>
      </c>
      <c r="AR83" s="173">
        <v>3.4407013645979063</v>
      </c>
      <c r="AS83" s="173">
        <v>1.5408900278225353</v>
      </c>
      <c r="AT83" s="173">
        <v>0.75991397328528532</v>
      </c>
      <c r="AV83" s="173">
        <v>1.0018845846950508</v>
      </c>
      <c r="AW83" s="173">
        <v>1.3702793676149991</v>
      </c>
      <c r="AX83" s="251"/>
      <c r="AY83" s="251"/>
      <c r="AZ83" s="175"/>
      <c r="BA83" s="175"/>
      <c r="BB83" s="176">
        <v>45107</v>
      </c>
      <c r="BC83" s="173">
        <v>10.556801640948631</v>
      </c>
      <c r="BD83" s="173">
        <v>5.0876346809138218</v>
      </c>
      <c r="BE83" s="173">
        <v>5.3928665630199379</v>
      </c>
      <c r="BF83" s="251"/>
      <c r="BG83" s="189">
        <v>9374.1090000000004</v>
      </c>
      <c r="BH83" s="189">
        <v>39634.557000000001</v>
      </c>
      <c r="BI83" s="189">
        <v>26379.726999999999</v>
      </c>
      <c r="BJ83" s="251"/>
      <c r="BK83" s="251"/>
      <c r="BL83" s="251"/>
      <c r="BM83" s="251"/>
      <c r="BN83" s="251"/>
      <c r="BO83" s="251"/>
      <c r="BP83" s="251"/>
      <c r="BQ83" s="251"/>
      <c r="BR83" s="175"/>
      <c r="BS83" s="252">
        <v>45078</v>
      </c>
      <c r="BT83" s="440">
        <v>16.738357543945313</v>
      </c>
      <c r="BU83" s="440">
        <v>4.9055404663085938</v>
      </c>
      <c r="BV83" s="440">
        <v>341.21334838867188</v>
      </c>
      <c r="BW83" s="440">
        <v>100</v>
      </c>
      <c r="BX83" s="178"/>
      <c r="BY83" s="178"/>
      <c r="BZ83" s="178"/>
      <c r="CA83" s="254"/>
      <c r="CB83" s="178"/>
      <c r="CC83" s="178"/>
      <c r="CD83" s="178"/>
      <c r="CE83" s="178"/>
      <c r="CF83" s="178"/>
      <c r="CG83" s="178"/>
      <c r="CH83" s="178"/>
      <c r="CI83" s="175"/>
      <c r="CJ83" s="176">
        <v>45107</v>
      </c>
      <c r="CK83" s="172">
        <v>9.3333333333333324E-2</v>
      </c>
      <c r="CL83" s="172">
        <v>0.47166666666666668</v>
      </c>
      <c r="CM83" s="172">
        <v>1.8483333333333334</v>
      </c>
      <c r="CN83" s="172">
        <v>0.15833333333333333</v>
      </c>
      <c r="CO83" s="172">
        <v>2.1966666666666668</v>
      </c>
      <c r="CP83" s="172">
        <v>2.2683333333333335</v>
      </c>
      <c r="CQ83" s="172"/>
      <c r="CR83" s="172"/>
      <c r="CS83" s="172"/>
      <c r="CT83" s="172"/>
      <c r="CU83" s="174"/>
      <c r="CV83" s="174"/>
      <c r="CW83" s="174"/>
      <c r="CX83" s="175"/>
      <c r="CY83" s="176">
        <v>45107</v>
      </c>
      <c r="CZ83" s="172">
        <v>3.3333333333333335E-3</v>
      </c>
      <c r="DA83" s="172">
        <v>1.5983333333333334</v>
      </c>
      <c r="DB83" s="172">
        <v>2.4883333333333333</v>
      </c>
      <c r="DC83" s="172">
        <v>0.40666666666666668</v>
      </c>
      <c r="DD83" s="172">
        <v>2.6249999999999996</v>
      </c>
      <c r="DE83" s="172">
        <v>3.0266666666666668</v>
      </c>
      <c r="DF83" s="172"/>
      <c r="DG83" s="172"/>
      <c r="DH83" s="172"/>
      <c r="DI83" s="172"/>
      <c r="DJ83" s="174"/>
      <c r="DK83" s="174"/>
    </row>
    <row r="84" spans="1:115">
      <c r="A84" s="162">
        <v>45138</v>
      </c>
      <c r="B84" s="171">
        <v>45138</v>
      </c>
      <c r="C84" s="178">
        <v>0.57077956085271886</v>
      </c>
      <c r="D84" s="178">
        <v>2.0772764363299112</v>
      </c>
      <c r="E84" s="178">
        <v>5.4509887000578239</v>
      </c>
      <c r="F84" s="178">
        <v>25.389960718919589</v>
      </c>
      <c r="H84" s="189">
        <v>27128.652999999998</v>
      </c>
      <c r="I84" s="189">
        <v>8898.0669999999991</v>
      </c>
      <c r="J84" s="189">
        <v>51393.622000000003</v>
      </c>
      <c r="K84" s="189">
        <v>11889.692999999999</v>
      </c>
      <c r="L84" s="249"/>
      <c r="M84" s="175"/>
      <c r="N84" s="175">
        <v>45138</v>
      </c>
      <c r="O84" s="177">
        <v>45138</v>
      </c>
      <c r="P84" s="173">
        <v>0.57077956085271886</v>
      </c>
      <c r="Q84" s="173">
        <v>1.1782808113952825</v>
      </c>
      <c r="R84" s="173">
        <v>2.3150364862542183</v>
      </c>
      <c r="S84" s="173">
        <v>6.0251559232189944</v>
      </c>
      <c r="T84" s="178"/>
      <c r="U84" s="189">
        <v>27128.652999999998</v>
      </c>
      <c r="V84" s="189">
        <v>10547.941000000001</v>
      </c>
      <c r="W84" s="189">
        <v>8107.2449999999999</v>
      </c>
      <c r="X84" s="189">
        <v>2617.4250000000002</v>
      </c>
      <c r="Y84" s="175"/>
      <c r="Z84" s="175">
        <v>42185</v>
      </c>
      <c r="AA84" s="250">
        <v>42216</v>
      </c>
      <c r="AB84" s="178">
        <v>4.0070189999999997</v>
      </c>
      <c r="AC84" s="178"/>
      <c r="AD84" s="178">
        <v>11.1363864451725</v>
      </c>
      <c r="AE84" s="178"/>
      <c r="AF84" s="178"/>
      <c r="AH84" s="178"/>
      <c r="AI84" s="251"/>
      <c r="AJ84" s="175"/>
      <c r="AK84" s="175">
        <v>45138</v>
      </c>
      <c r="AL84" s="250">
        <v>45138</v>
      </c>
      <c r="AM84" s="178"/>
      <c r="AN84" s="178">
        <v>0.18756276731573754</v>
      </c>
      <c r="AP84" s="173">
        <v>3.8883895821239509E-3</v>
      </c>
      <c r="AQ84" s="173">
        <v>1.5429516907954248</v>
      </c>
      <c r="AR84" s="173">
        <v>3.4682541321678237</v>
      </c>
      <c r="AS84" s="173">
        <v>1.547599430885864</v>
      </c>
      <c r="AT84" s="173">
        <v>0.74785386262080544</v>
      </c>
      <c r="AV84" s="173">
        <v>0.9902723172255774</v>
      </c>
      <c r="AW84" s="173">
        <v>1.3496026963519852</v>
      </c>
      <c r="AX84" s="251"/>
      <c r="AY84" s="251"/>
      <c r="AZ84" s="175"/>
      <c r="BA84" s="175">
        <v>45138</v>
      </c>
      <c r="BB84" s="176">
        <v>45138</v>
      </c>
      <c r="BC84" s="173">
        <v>11.007187343793245</v>
      </c>
      <c r="BD84" s="173">
        <v>5.0819453820513782</v>
      </c>
      <c r="BE84" s="173">
        <v>5.1649534251471341</v>
      </c>
      <c r="BF84" s="251"/>
      <c r="BG84" s="189">
        <v>9535.9369999999999</v>
      </c>
      <c r="BH84" s="189">
        <v>39848.754999999997</v>
      </c>
      <c r="BI84" s="189">
        <v>26411.22</v>
      </c>
      <c r="BJ84" s="251"/>
      <c r="BK84" s="251"/>
      <c r="BL84" s="251"/>
      <c r="BM84" s="251"/>
      <c r="BN84" s="251"/>
      <c r="BO84" s="251"/>
      <c r="BP84" s="251"/>
      <c r="BQ84" s="251"/>
      <c r="BR84" s="175">
        <v>45291</v>
      </c>
      <c r="BS84" s="252">
        <v>45108</v>
      </c>
      <c r="BT84" s="440">
        <v>16.912326812744141</v>
      </c>
      <c r="BU84" s="440">
        <v>4.8157367706298828</v>
      </c>
      <c r="BV84" s="440">
        <v>351.18881225585938</v>
      </c>
      <c r="BW84" s="440">
        <v>100</v>
      </c>
      <c r="BX84" s="178"/>
      <c r="BY84" s="178"/>
      <c r="BZ84" s="178"/>
      <c r="CA84" s="254"/>
      <c r="CB84" s="178"/>
      <c r="CC84" s="178"/>
      <c r="CD84" s="178"/>
      <c r="CE84" s="178"/>
      <c r="CF84" s="178"/>
      <c r="CG84" s="178"/>
      <c r="CH84" s="178"/>
      <c r="CI84" s="175">
        <v>45122</v>
      </c>
      <c r="CJ84" s="176">
        <v>45138</v>
      </c>
      <c r="CK84" s="172">
        <v>0.10166666666666667</v>
      </c>
      <c r="CL84" s="172">
        <v>0.57666666666666666</v>
      </c>
      <c r="CM84" s="172">
        <v>1.9733333333333334</v>
      </c>
      <c r="CN84" s="172">
        <v>0.18833333333333332</v>
      </c>
      <c r="CO84" s="172">
        <v>2.4116666666666666</v>
      </c>
      <c r="CP84" s="172">
        <v>2.4016666666666668</v>
      </c>
      <c r="CQ84" s="172"/>
      <c r="CR84" s="172"/>
      <c r="CS84" s="172"/>
      <c r="CT84" s="172"/>
      <c r="CU84" s="174"/>
      <c r="CV84" s="174"/>
      <c r="CW84" s="174"/>
      <c r="CX84" s="175">
        <v>45122</v>
      </c>
      <c r="CY84" s="176">
        <v>45138</v>
      </c>
      <c r="CZ84" s="172">
        <v>5.0000000000000001E-3</v>
      </c>
      <c r="DA84" s="172">
        <v>1.7449999999999999</v>
      </c>
      <c r="DB84" s="172">
        <v>2.6816666666666666</v>
      </c>
      <c r="DC84" s="172">
        <v>0.47</v>
      </c>
      <c r="DD84" s="172">
        <v>2.8466666666666662</v>
      </c>
      <c r="DE84" s="172">
        <v>3.1683333333333334</v>
      </c>
      <c r="DF84" s="172"/>
      <c r="DG84" s="172"/>
      <c r="DH84" s="172"/>
      <c r="DI84" s="172"/>
      <c r="DJ84" s="174"/>
      <c r="DK84" s="174"/>
    </row>
    <row r="85" spans="1:115">
      <c r="B85" s="171">
        <v>45169</v>
      </c>
      <c r="C85" s="178">
        <v>-0.59571310725339277</v>
      </c>
      <c r="D85" s="178">
        <v>3.7334668264473736</v>
      </c>
      <c r="E85" s="178">
        <v>5.6918995966268593</v>
      </c>
      <c r="F85" s="178">
        <v>28.632054618658476</v>
      </c>
      <c r="H85" s="189">
        <v>27121.238000000001</v>
      </c>
      <c r="I85" s="189">
        <v>9018.1540000000005</v>
      </c>
      <c r="J85" s="189">
        <v>51931.086000000003</v>
      </c>
      <c r="K85" s="189">
        <v>12360.285</v>
      </c>
      <c r="L85" s="249"/>
      <c r="M85" s="175"/>
      <c r="N85" s="175"/>
      <c r="O85" s="177">
        <v>45169</v>
      </c>
      <c r="P85" s="251">
        <v>-0.59571310725339277</v>
      </c>
      <c r="Q85" s="251">
        <v>-1.0581943620138756</v>
      </c>
      <c r="R85" s="251">
        <v>1.6364470505947137</v>
      </c>
      <c r="S85" s="178">
        <v>7.1778408091557555</v>
      </c>
      <c r="T85" s="178"/>
      <c r="U85" s="189">
        <v>27121.238000000001</v>
      </c>
      <c r="V85" s="189">
        <v>10475.994000000001</v>
      </c>
      <c r="W85" s="189">
        <v>8108.2610000000004</v>
      </c>
      <c r="X85" s="189">
        <v>2650.7170000000001</v>
      </c>
      <c r="Y85" s="175"/>
      <c r="Z85" s="175"/>
      <c r="AA85" s="250">
        <v>42247</v>
      </c>
      <c r="AB85" s="178">
        <v>4.0104340000000001</v>
      </c>
      <c r="AC85" s="178"/>
      <c r="AD85" s="178">
        <v>11.1240425354562</v>
      </c>
      <c r="AE85" s="178"/>
      <c r="AF85" s="178"/>
      <c r="AH85" s="178"/>
      <c r="AI85" s="251"/>
      <c r="AJ85" s="175"/>
      <c r="AK85" s="175"/>
      <c r="AL85" s="250">
        <v>45169</v>
      </c>
      <c r="AM85" s="178"/>
      <c r="AN85" s="178">
        <v>0.18899596746829417</v>
      </c>
      <c r="AP85" s="173">
        <v>3.9757091789484247E-3</v>
      </c>
      <c r="AQ85" s="173">
        <v>1.5643505307922494</v>
      </c>
      <c r="AR85" s="173">
        <v>3.5437112454506536</v>
      </c>
      <c r="AS85" s="173">
        <v>1.5517879477750554</v>
      </c>
      <c r="AT85" s="173">
        <v>0.71268978233283686</v>
      </c>
      <c r="AV85" s="173">
        <v>0.98342796883959893</v>
      </c>
      <c r="AW85" s="173">
        <v>1.3442905855157468</v>
      </c>
      <c r="AX85" s="251"/>
      <c r="AY85" s="251"/>
      <c r="AZ85" s="175"/>
      <c r="BA85" s="175"/>
      <c r="BB85" s="176">
        <v>45169</v>
      </c>
      <c r="BC85" s="173">
        <v>9.2119663457717937</v>
      </c>
      <c r="BD85" s="173">
        <v>4.7581052475525354</v>
      </c>
      <c r="BE85" s="173">
        <v>5.1654883521891959</v>
      </c>
      <c r="BF85" s="251"/>
      <c r="BG85" s="189">
        <v>9757.4230000000007</v>
      </c>
      <c r="BH85" s="189">
        <v>40207.046000000002</v>
      </c>
      <c r="BI85" s="189">
        <v>26398.744999999999</v>
      </c>
      <c r="BJ85" s="251"/>
      <c r="BK85" s="251"/>
      <c r="BL85" s="251"/>
      <c r="BM85" s="251"/>
      <c r="BN85" s="251"/>
      <c r="BO85" s="251"/>
      <c r="BP85" s="251"/>
      <c r="BQ85" s="251"/>
      <c r="BR85" s="175"/>
      <c r="BS85" s="252">
        <v>45139</v>
      </c>
      <c r="BT85" s="440">
        <v>17.332529067993164</v>
      </c>
      <c r="BU85" s="440">
        <v>4.886655330657959</v>
      </c>
      <c r="BV85" s="440">
        <v>354.69100952148438</v>
      </c>
      <c r="BW85" s="440">
        <v>100</v>
      </c>
      <c r="BX85" s="178"/>
      <c r="BY85" s="178"/>
      <c r="BZ85" s="178"/>
      <c r="CA85" s="254"/>
      <c r="CB85" s="178"/>
      <c r="CC85" s="178"/>
      <c r="CD85" s="178"/>
      <c r="CE85" s="178"/>
      <c r="CF85" s="178"/>
      <c r="CG85" s="178"/>
      <c r="CH85" s="178"/>
      <c r="CI85" s="175"/>
      <c r="CJ85" s="176">
        <v>45169</v>
      </c>
      <c r="CK85" s="172">
        <v>0.11</v>
      </c>
      <c r="CL85" s="172">
        <v>0.69</v>
      </c>
      <c r="CM85" s="172">
        <v>2.0950000000000002</v>
      </c>
      <c r="CN85" s="172">
        <v>0.22166666666666668</v>
      </c>
      <c r="CO85" s="172">
        <v>2.605</v>
      </c>
      <c r="CP85" s="172">
        <v>2.5450000000000004</v>
      </c>
      <c r="CQ85" s="172"/>
      <c r="CR85" s="172"/>
      <c r="CS85" s="172"/>
      <c r="CT85" s="172"/>
      <c r="CU85" s="174"/>
      <c r="CV85" s="174"/>
      <c r="CW85" s="174"/>
      <c r="CX85" s="175"/>
      <c r="CY85" s="176">
        <v>45169</v>
      </c>
      <c r="CZ85" s="172">
        <v>6.6666666666666671E-3</v>
      </c>
      <c r="DA85" s="172">
        <v>1.9866666666666664</v>
      </c>
      <c r="DB85" s="172">
        <v>2.99</v>
      </c>
      <c r="DC85" s="172">
        <v>0.52833333333333343</v>
      </c>
      <c r="DD85" s="172">
        <v>3.0350000000000001</v>
      </c>
      <c r="DE85" s="172">
        <v>3.2883333333333336</v>
      </c>
      <c r="DF85" s="172"/>
      <c r="DG85" s="172"/>
      <c r="DH85" s="172"/>
      <c r="DI85" s="172"/>
      <c r="DJ85" s="174"/>
      <c r="DK85" s="174"/>
    </row>
    <row r="86" spans="1:115">
      <c r="B86" s="171">
        <v>45199</v>
      </c>
      <c r="C86" s="178">
        <v>-1.1007537231397357</v>
      </c>
      <c r="D86" s="178">
        <v>6.5416600498262367</v>
      </c>
      <c r="E86" s="178">
        <v>4.6711479634936826</v>
      </c>
      <c r="F86" s="178">
        <v>22.800608818858947</v>
      </c>
      <c r="H86" s="189">
        <v>27081.186000000002</v>
      </c>
      <c r="I86" s="189">
        <v>9244.9969999999994</v>
      </c>
      <c r="J86" s="189">
        <v>51947.487999999998</v>
      </c>
      <c r="K86" s="189">
        <v>12260.316999999999</v>
      </c>
      <c r="L86" s="249"/>
      <c r="M86" s="175"/>
      <c r="N86" s="175"/>
      <c r="O86" s="177">
        <v>45199</v>
      </c>
      <c r="P86" s="173">
        <v>-1.1007537231397357</v>
      </c>
      <c r="Q86" s="173">
        <v>-1.558874691444212</v>
      </c>
      <c r="R86" s="173">
        <v>0.97490346529478522</v>
      </c>
      <c r="S86" s="173">
        <v>8.1474126054414509</v>
      </c>
      <c r="T86" s="178"/>
      <c r="U86" s="189">
        <v>27081.186000000002</v>
      </c>
      <c r="V86" s="189">
        <v>10398.656000000001</v>
      </c>
      <c r="W86" s="189">
        <v>8114.8360000000002</v>
      </c>
      <c r="X86" s="189">
        <v>2684.6729999999998</v>
      </c>
      <c r="Y86" s="175"/>
      <c r="Z86" s="175"/>
      <c r="AA86" s="250">
        <v>42277</v>
      </c>
      <c r="AB86" s="178">
        <v>3.9326460000000001</v>
      </c>
      <c r="AC86" s="178"/>
      <c r="AD86" s="178">
        <v>11.164581995637301</v>
      </c>
      <c r="AE86" s="178"/>
      <c r="AF86" s="178"/>
      <c r="AG86" s="173">
        <v>13</v>
      </c>
      <c r="AH86" s="178">
        <v>18.39</v>
      </c>
      <c r="AI86" s="251"/>
      <c r="AJ86" s="175"/>
      <c r="AK86" s="175"/>
      <c r="AL86" s="250">
        <v>45199</v>
      </c>
      <c r="AM86" s="178"/>
      <c r="AN86" s="178">
        <v>0.19067251102334579</v>
      </c>
      <c r="AP86" s="173">
        <v>3.5095445992483704E-3</v>
      </c>
      <c r="AQ86" s="173">
        <v>1.5699785747195345</v>
      </c>
      <c r="AR86" s="173">
        <v>3.6021848258595459</v>
      </c>
      <c r="AS86" s="173">
        <v>1.5421069164288863</v>
      </c>
      <c r="AT86" s="173">
        <v>0.59335010171015079</v>
      </c>
      <c r="AV86" s="173">
        <v>0.96644536569938355</v>
      </c>
      <c r="AW86" s="173">
        <v>1.3246983122556626</v>
      </c>
      <c r="AX86" s="251"/>
      <c r="AY86" s="251"/>
      <c r="AZ86" s="175"/>
      <c r="BA86" s="175"/>
      <c r="BB86" s="176">
        <v>45199</v>
      </c>
      <c r="BC86" s="173">
        <v>7.9242957620999643</v>
      </c>
      <c r="BD86" s="173">
        <v>4.108946053635365</v>
      </c>
      <c r="BE86" s="173">
        <v>4.8401025524675401</v>
      </c>
      <c r="BF86" s="251"/>
      <c r="BG86" s="189">
        <v>9842.6579999999994</v>
      </c>
      <c r="BH86" s="189">
        <v>40221.317999999999</v>
      </c>
      <c r="BI86" s="189">
        <v>26311.319</v>
      </c>
      <c r="BJ86" s="251"/>
      <c r="BK86" s="251"/>
      <c r="BL86" s="251"/>
      <c r="BM86" s="251"/>
      <c r="BN86" s="251"/>
      <c r="BO86" s="251"/>
      <c r="BP86" s="251"/>
      <c r="BQ86" s="251"/>
      <c r="BR86" s="175"/>
      <c r="BS86" s="252">
        <v>45170</v>
      </c>
      <c r="BT86" s="440">
        <v>17.359579086303711</v>
      </c>
      <c r="BU86" s="440">
        <v>5.1391410827636719</v>
      </c>
      <c r="BV86" s="440">
        <v>337.79144287109375</v>
      </c>
      <c r="BW86" s="440">
        <v>100</v>
      </c>
      <c r="BX86" s="178"/>
      <c r="BY86" s="178"/>
      <c r="BZ86" s="178"/>
      <c r="CA86" s="254"/>
      <c r="CB86" s="178"/>
      <c r="CC86" s="178"/>
      <c r="CD86" s="178"/>
      <c r="CE86" s="178"/>
      <c r="CF86" s="178"/>
      <c r="CG86" s="178"/>
      <c r="CH86" s="178"/>
      <c r="CI86" s="175"/>
      <c r="CJ86" s="176">
        <v>45199</v>
      </c>
      <c r="CK86" s="172">
        <v>0.11666666666666668</v>
      </c>
      <c r="CL86" s="172">
        <v>0.80833333333333324</v>
      </c>
      <c r="CM86" s="172">
        <v>2.2050000000000001</v>
      </c>
      <c r="CN86" s="172">
        <v>0.25333333333333335</v>
      </c>
      <c r="CO86" s="172">
        <v>2.7666666666666671</v>
      </c>
      <c r="CP86" s="172">
        <v>2.686666666666667</v>
      </c>
      <c r="CQ86" s="172"/>
      <c r="CR86" s="172"/>
      <c r="CS86" s="172"/>
      <c r="CT86" s="172"/>
      <c r="CU86" s="174"/>
      <c r="CV86" s="174"/>
      <c r="CW86" s="174"/>
      <c r="CX86" s="175"/>
      <c r="CY86" s="176">
        <v>45199</v>
      </c>
      <c r="CZ86" s="172">
        <v>8.3333333333333332E-3</v>
      </c>
      <c r="DA86" s="172">
        <v>2.1766666666666663</v>
      </c>
      <c r="DB86" s="172">
        <v>3.0783333333333336</v>
      </c>
      <c r="DC86" s="172">
        <v>0.58500000000000008</v>
      </c>
      <c r="DD86" s="172">
        <v>3.206666666666667</v>
      </c>
      <c r="DE86" s="172">
        <v>3.4350000000000001</v>
      </c>
      <c r="DF86" s="172"/>
      <c r="DG86" s="172"/>
      <c r="DH86" s="172"/>
      <c r="DI86" s="172"/>
      <c r="DJ86" s="174"/>
      <c r="DK86" s="174"/>
    </row>
    <row r="87" spans="1:115">
      <c r="B87" s="171">
        <v>45230</v>
      </c>
      <c r="C87" s="178">
        <v>-1.6261759199110104</v>
      </c>
      <c r="D87" s="178">
        <v>10.133558556992938</v>
      </c>
      <c r="E87" s="178">
        <v>5.0519452721334623</v>
      </c>
      <c r="F87" s="178">
        <v>22.488679661843889</v>
      </c>
      <c r="H87" s="189">
        <v>27250.715</v>
      </c>
      <c r="I87" s="189">
        <v>9506.09</v>
      </c>
      <c r="J87" s="189">
        <v>52279.171999999999</v>
      </c>
      <c r="K87" s="189">
        <v>11684.227000000001</v>
      </c>
      <c r="L87" s="249"/>
      <c r="M87" s="175"/>
      <c r="N87" s="175"/>
      <c r="O87" s="177">
        <v>45230</v>
      </c>
      <c r="P87" s="251">
        <v>-1.6261759199110104</v>
      </c>
      <c r="Q87" s="251">
        <v>-2.5419550146879022</v>
      </c>
      <c r="R87" s="251">
        <v>0.79523839352220183</v>
      </c>
      <c r="S87" s="178">
        <v>9.7381588375260222</v>
      </c>
      <c r="T87" s="178"/>
      <c r="U87" s="189">
        <v>27250.715</v>
      </c>
      <c r="V87" s="189">
        <v>10485.36</v>
      </c>
      <c r="W87" s="189">
        <v>8126.0969999999998</v>
      </c>
      <c r="X87" s="189">
        <v>2730.7429999999999</v>
      </c>
      <c r="Y87" s="175"/>
      <c r="Z87" s="175"/>
      <c r="AA87" s="250">
        <v>42308</v>
      </c>
      <c r="AB87" s="178">
        <v>3.8467190000000007</v>
      </c>
      <c r="AC87" s="178"/>
      <c r="AD87" s="178">
        <v>10.8333633860638</v>
      </c>
      <c r="AE87" s="178"/>
      <c r="AF87" s="178"/>
      <c r="AH87" s="178"/>
      <c r="AI87" s="251"/>
      <c r="AJ87" s="175"/>
      <c r="AK87" s="175"/>
      <c r="AL87" s="250">
        <v>45230</v>
      </c>
      <c r="AM87" s="178"/>
      <c r="AN87" s="178">
        <v>0.19095369622641908</v>
      </c>
      <c r="AP87" s="173">
        <v>3.3591325937376783E-3</v>
      </c>
      <c r="AQ87" s="173">
        <v>1.5841228513279266</v>
      </c>
      <c r="AR87" s="173">
        <v>3.5951904116361169</v>
      </c>
      <c r="AS87" s="173">
        <v>1.5316552453899879</v>
      </c>
      <c r="AT87" s="173">
        <v>0.54887933302858161</v>
      </c>
      <c r="AV87" s="173">
        <v>0.96541694901658215</v>
      </c>
      <c r="AW87" s="173">
        <v>1.3302699381670453</v>
      </c>
      <c r="AX87" s="251"/>
      <c r="AY87" s="251"/>
      <c r="AZ87" s="175"/>
      <c r="BA87" s="175"/>
      <c r="BB87" s="176">
        <v>45230</v>
      </c>
      <c r="BC87" s="173">
        <v>8.8122589948522965</v>
      </c>
      <c r="BD87" s="173">
        <v>4.4175857673091734</v>
      </c>
      <c r="BE87" s="173">
        <v>4.6808482102709714</v>
      </c>
      <c r="BF87" s="251"/>
      <c r="BG87" s="189">
        <v>10006.507</v>
      </c>
      <c r="BH87" s="189">
        <v>40297.480000000003</v>
      </c>
      <c r="BI87" s="189">
        <v>26225.382000000001</v>
      </c>
      <c r="BJ87" s="251"/>
      <c r="BK87" s="251"/>
      <c r="BL87" s="251"/>
      <c r="BM87" s="251"/>
      <c r="BN87" s="251"/>
      <c r="BO87" s="251"/>
      <c r="BP87" s="251"/>
      <c r="BQ87" s="251"/>
      <c r="BR87" s="175"/>
      <c r="BS87" s="252">
        <v>45200</v>
      </c>
      <c r="BT87" s="440">
        <v>16.92437744140625</v>
      </c>
      <c r="BU87" s="440">
        <v>4.9142723083496094</v>
      </c>
      <c r="BV87" s="440">
        <v>344.392333984375</v>
      </c>
      <c r="BW87" s="440">
        <v>100</v>
      </c>
      <c r="BX87" s="178"/>
      <c r="BY87" s="178"/>
      <c r="BZ87" s="178"/>
      <c r="CA87" s="254"/>
      <c r="CB87" s="178"/>
      <c r="CC87" s="178"/>
      <c r="CD87" s="178"/>
      <c r="CE87" s="178"/>
      <c r="CF87" s="178"/>
      <c r="CG87" s="178"/>
      <c r="CH87" s="178"/>
      <c r="CI87" s="175"/>
      <c r="CJ87" s="176">
        <v>45230</v>
      </c>
      <c r="CK87" s="172">
        <v>0.12333333333333335</v>
      </c>
      <c r="CL87" s="172">
        <v>0.97833333333333339</v>
      </c>
      <c r="CM87" s="172">
        <v>2.3266666666666667</v>
      </c>
      <c r="CN87" s="172">
        <v>0.28333333333333338</v>
      </c>
      <c r="CO87" s="172">
        <v>2.9283333333333332</v>
      </c>
      <c r="CP87" s="172">
        <v>2.8383333333333329</v>
      </c>
      <c r="CQ87" s="172"/>
      <c r="CR87" s="172"/>
      <c r="CS87" s="172"/>
      <c r="CT87" s="172"/>
      <c r="CU87" s="174"/>
      <c r="CV87" s="174"/>
      <c r="CW87" s="174"/>
      <c r="CX87" s="175"/>
      <c r="CY87" s="176">
        <v>45230</v>
      </c>
      <c r="CZ87" s="172">
        <v>0.01</v>
      </c>
      <c r="DA87" s="172">
        <v>2.3049999999999997</v>
      </c>
      <c r="DB87" s="172">
        <v>3.0583333333333331</v>
      </c>
      <c r="DC87" s="172">
        <v>0.64333333333333342</v>
      </c>
      <c r="DD87" s="172">
        <v>3.3583333333333338</v>
      </c>
      <c r="DE87" s="172">
        <v>3.5566666666666666</v>
      </c>
      <c r="DF87" s="172"/>
      <c r="DG87" s="172"/>
      <c r="DH87" s="172"/>
      <c r="DI87" s="172"/>
      <c r="DJ87" s="174"/>
      <c r="DK87" s="174"/>
    </row>
    <row r="88" spans="1:115">
      <c r="B88" s="171">
        <v>45260</v>
      </c>
      <c r="C88" s="178">
        <v>-2.2793360821105613</v>
      </c>
      <c r="D88" s="178">
        <v>10.032003607383455</v>
      </c>
      <c r="E88" s="178">
        <v>4.7952056261071796</v>
      </c>
      <c r="F88" s="178">
        <v>24.159659610174543</v>
      </c>
      <c r="H88" s="189">
        <v>27213.742999999999</v>
      </c>
      <c r="I88" s="189">
        <v>9599.5540000000001</v>
      </c>
      <c r="J88" s="189">
        <v>52540.402000000002</v>
      </c>
      <c r="K88" s="189">
        <v>12381.904</v>
      </c>
      <c r="L88" s="249"/>
      <c r="M88" s="175"/>
      <c r="N88" s="175"/>
      <c r="O88" s="177">
        <v>45260</v>
      </c>
      <c r="P88" s="173">
        <v>-2.2793360821105613</v>
      </c>
      <c r="Q88" s="173">
        <v>-3.9812835314317563</v>
      </c>
      <c r="R88" s="173">
        <v>0.54557905743533031</v>
      </c>
      <c r="S88" s="173">
        <v>10.825419335340424</v>
      </c>
      <c r="T88" s="178"/>
      <c r="U88" s="189">
        <v>27213.742999999999</v>
      </c>
      <c r="V88" s="189">
        <v>10389.831</v>
      </c>
      <c r="W88" s="189">
        <v>8136.8379999999997</v>
      </c>
      <c r="X88" s="189">
        <v>2764.9180000000001</v>
      </c>
      <c r="Y88" s="175"/>
      <c r="Z88" s="175"/>
      <c r="AA88" s="250">
        <v>42338</v>
      </c>
      <c r="AB88" s="178">
        <v>3.6545960000000002</v>
      </c>
      <c r="AC88" s="178"/>
      <c r="AD88" s="178">
        <v>10.321551730226901</v>
      </c>
      <c r="AE88" s="178"/>
      <c r="AF88" s="178"/>
      <c r="AH88" s="178"/>
      <c r="AI88" s="251"/>
      <c r="AJ88" s="175"/>
      <c r="AK88" s="175"/>
      <c r="AL88" s="250">
        <v>45260</v>
      </c>
      <c r="AM88" s="178"/>
      <c r="AN88" s="178">
        <v>0.179812651237481</v>
      </c>
      <c r="AP88" s="173">
        <v>3.281649651502746E-3</v>
      </c>
      <c r="AQ88" s="173">
        <v>1.6340986454279609</v>
      </c>
      <c r="AR88" s="173">
        <v>3.6387936633574092</v>
      </c>
      <c r="AS88" s="173">
        <v>1.5335807764427534</v>
      </c>
      <c r="AT88" s="173">
        <v>0.52372038243763686</v>
      </c>
      <c r="AV88" s="173">
        <v>0.97170624352178203</v>
      </c>
      <c r="AW88" s="173">
        <v>1.3482258662224416</v>
      </c>
      <c r="AX88" s="251"/>
      <c r="AY88" s="251"/>
      <c r="AZ88" s="175"/>
      <c r="BA88" s="175"/>
      <c r="BB88" s="176">
        <v>45260</v>
      </c>
      <c r="BC88" s="173">
        <v>8.4401421664469733</v>
      </c>
      <c r="BD88" s="173">
        <v>3.5732894874258347</v>
      </c>
      <c r="BE88" s="173">
        <v>4.0819031924036464</v>
      </c>
      <c r="BF88" s="251"/>
      <c r="BG88" s="189">
        <v>10235.138000000001</v>
      </c>
      <c r="BH88" s="189">
        <v>40482.629000000001</v>
      </c>
      <c r="BI88" s="189">
        <v>26200.219000000001</v>
      </c>
      <c r="BJ88" s="251"/>
      <c r="BK88" s="251"/>
      <c r="BL88" s="251"/>
      <c r="BM88" s="251"/>
      <c r="BN88" s="251"/>
      <c r="BO88" s="251"/>
      <c r="BP88" s="251"/>
      <c r="BQ88" s="251"/>
      <c r="BR88" s="175"/>
      <c r="BS88" s="252">
        <v>45231</v>
      </c>
      <c r="BT88" s="440">
        <v>17.236434936523438</v>
      </c>
      <c r="BU88" s="440">
        <v>5.0043144226074219</v>
      </c>
      <c r="BV88" s="440">
        <v>344.43148803710938</v>
      </c>
      <c r="BW88" s="440">
        <v>100</v>
      </c>
      <c r="BX88" s="178"/>
      <c r="BY88" s="178"/>
      <c r="BZ88" s="178"/>
      <c r="CA88" s="254"/>
      <c r="CB88" s="178"/>
      <c r="CC88" s="178"/>
      <c r="CD88" s="178"/>
      <c r="CE88" s="178"/>
      <c r="CF88" s="178"/>
      <c r="CG88" s="178"/>
      <c r="CH88" s="178"/>
      <c r="CI88" s="175"/>
      <c r="CJ88" s="176">
        <v>45260</v>
      </c>
      <c r="CK88" s="172">
        <v>0.13</v>
      </c>
      <c r="CL88" s="172">
        <v>1.1183333333333334</v>
      </c>
      <c r="CM88" s="172">
        <v>2.4300000000000002</v>
      </c>
      <c r="CN88" s="172">
        <v>0.30833333333333335</v>
      </c>
      <c r="CO88" s="172">
        <v>3.0649999999999999</v>
      </c>
      <c r="CP88" s="172">
        <v>2.9883333333333333</v>
      </c>
      <c r="CQ88" s="172"/>
      <c r="CR88" s="172"/>
      <c r="CS88" s="172"/>
      <c r="CT88" s="172"/>
      <c r="CU88" s="174"/>
      <c r="CV88" s="174"/>
      <c r="CW88" s="174"/>
      <c r="CX88" s="175"/>
      <c r="CY88" s="176">
        <v>45260</v>
      </c>
      <c r="CZ88" s="172">
        <v>0.01</v>
      </c>
      <c r="DA88" s="172">
        <v>2.3916666666666662</v>
      </c>
      <c r="DB88" s="172">
        <v>3.0116666666666667</v>
      </c>
      <c r="DC88" s="172">
        <v>0.70000000000000007</v>
      </c>
      <c r="DD88" s="172">
        <v>3.4849999999999999</v>
      </c>
      <c r="DE88" s="172">
        <v>3.6866666666666661</v>
      </c>
      <c r="DF88" s="172"/>
      <c r="DG88" s="172"/>
      <c r="DH88" s="172"/>
      <c r="DI88" s="172"/>
      <c r="DJ88" s="174"/>
      <c r="DK88" s="174"/>
    </row>
    <row r="89" spans="1:115">
      <c r="B89" s="171">
        <v>45291</v>
      </c>
      <c r="C89" s="178">
        <v>-2.1916932710117076</v>
      </c>
      <c r="D89" s="178">
        <v>12.061453907571362</v>
      </c>
      <c r="E89" s="178">
        <v>4.95737540669281</v>
      </c>
      <c r="F89" s="178">
        <v>22.195405816011295</v>
      </c>
      <c r="H89" s="189">
        <v>26934.251</v>
      </c>
      <c r="I89" s="189">
        <v>9815.5579999999991</v>
      </c>
      <c r="J89" s="189">
        <v>53082.222000000002</v>
      </c>
      <c r="K89" s="189">
        <v>12762.924000000001</v>
      </c>
      <c r="L89" s="249"/>
      <c r="M89" s="175"/>
      <c r="N89" s="175"/>
      <c r="O89" s="177">
        <v>45291</v>
      </c>
      <c r="P89" s="251">
        <v>-2.1916932710117076</v>
      </c>
      <c r="Q89" s="251">
        <v>-4.9477741781744573</v>
      </c>
      <c r="R89" s="251">
        <v>0.58174306783729257</v>
      </c>
      <c r="S89" s="178">
        <v>11.657488052696863</v>
      </c>
      <c r="T89" s="178"/>
      <c r="U89" s="189">
        <v>26934.251</v>
      </c>
      <c r="V89" s="189">
        <v>9968.0869999999995</v>
      </c>
      <c r="W89" s="189">
        <v>8153.14</v>
      </c>
      <c r="X89" s="189">
        <v>2784.357</v>
      </c>
      <c r="Y89" s="175"/>
      <c r="Z89" s="175"/>
      <c r="AA89" s="250">
        <v>42369</v>
      </c>
      <c r="AB89" s="178">
        <v>3.4608420000000004</v>
      </c>
      <c r="AC89" s="178"/>
      <c r="AD89" s="178">
        <v>9.9302718649077608</v>
      </c>
      <c r="AE89" s="178"/>
      <c r="AF89" s="178"/>
      <c r="AG89" s="173">
        <v>11.4</v>
      </c>
      <c r="AH89" s="178">
        <v>16.27</v>
      </c>
      <c r="AI89" s="251"/>
      <c r="AJ89" s="175"/>
      <c r="AK89" s="175"/>
      <c r="AL89" s="250">
        <v>45291</v>
      </c>
      <c r="AM89" s="178"/>
      <c r="AN89" s="178">
        <v>0.17051023866446768</v>
      </c>
      <c r="AP89" s="173">
        <v>3.1460334515358936E-3</v>
      </c>
      <c r="AQ89" s="173">
        <v>1.7514697838176687</v>
      </c>
      <c r="AR89" s="173">
        <v>3.7071525195954482</v>
      </c>
      <c r="AS89" s="173">
        <v>1.5568783167092097</v>
      </c>
      <c r="AT89" s="173">
        <v>0.52669483714661869</v>
      </c>
      <c r="AV89" s="173">
        <v>0.99896357620399279</v>
      </c>
      <c r="AW89" s="173">
        <v>1.3904517533900449</v>
      </c>
      <c r="AX89" s="251"/>
      <c r="AY89" s="251"/>
      <c r="AZ89" s="175"/>
      <c r="BA89" s="175"/>
      <c r="BB89" s="176">
        <v>45291</v>
      </c>
      <c r="BC89" s="173">
        <v>12.74478483733601</v>
      </c>
      <c r="BD89" s="173">
        <v>3.2843267115274966</v>
      </c>
      <c r="BE89" s="173">
        <v>2.8305696307687755</v>
      </c>
      <c r="BF89" s="251"/>
      <c r="BG89" s="189">
        <v>10947.468999999999</v>
      </c>
      <c r="BH89" s="189">
        <v>41061.845000000001</v>
      </c>
      <c r="BI89" s="189">
        <v>26514.34</v>
      </c>
      <c r="BJ89" s="251"/>
      <c r="BK89" s="251"/>
      <c r="BL89" s="251"/>
      <c r="BM89" s="251"/>
      <c r="BN89" s="251"/>
      <c r="BO89" s="251"/>
      <c r="BP89" s="251"/>
      <c r="BQ89" s="251"/>
      <c r="BR89" s="175"/>
      <c r="BS89" s="252">
        <v>45261</v>
      </c>
      <c r="BT89" s="440">
        <v>18.186494827270508</v>
      </c>
      <c r="BU89" s="440">
        <v>5.4281258583068848</v>
      </c>
      <c r="BV89" s="440">
        <v>335.0418701171875</v>
      </c>
      <c r="BW89" s="440">
        <v>100</v>
      </c>
      <c r="BX89" s="178"/>
      <c r="BY89" s="178"/>
      <c r="BZ89" s="178"/>
      <c r="CA89" s="254"/>
      <c r="CB89" s="178"/>
      <c r="CC89" s="178"/>
      <c r="CD89" s="178"/>
      <c r="CE89" s="178"/>
      <c r="CF89" s="178"/>
      <c r="CG89" s="178"/>
      <c r="CH89" s="178"/>
      <c r="CI89" s="175"/>
      <c r="CJ89" s="176">
        <v>45291</v>
      </c>
      <c r="CK89" s="172">
        <v>0.13500000000000001</v>
      </c>
      <c r="CL89" s="172">
        <v>1.2216666666666667</v>
      </c>
      <c r="CM89" s="172">
        <v>2.4750000000000001</v>
      </c>
      <c r="CN89" s="172">
        <v>0.33166666666666672</v>
      </c>
      <c r="CO89" s="172">
        <v>3.1549999999999998</v>
      </c>
      <c r="CP89" s="172">
        <v>3.1066666666666669</v>
      </c>
      <c r="CQ89" s="172"/>
      <c r="CR89" s="172"/>
      <c r="CS89" s="172"/>
      <c r="CT89" s="172"/>
      <c r="CU89" s="174"/>
      <c r="CV89" s="174"/>
      <c r="CW89" s="174"/>
      <c r="CX89" s="175"/>
      <c r="CY89" s="176">
        <v>45291</v>
      </c>
      <c r="CZ89" s="172">
        <v>0.01</v>
      </c>
      <c r="DA89" s="172">
        <v>2.4</v>
      </c>
      <c r="DB89" s="172">
        <v>2.9716666666666671</v>
      </c>
      <c r="DC89" s="172">
        <v>0.74833333333333341</v>
      </c>
      <c r="DD89" s="172">
        <v>3.57</v>
      </c>
      <c r="DE89" s="172">
        <v>3.7949999999999999</v>
      </c>
      <c r="DF89" s="172"/>
      <c r="DG89" s="172"/>
      <c r="DH89" s="172"/>
      <c r="DI89" s="172"/>
      <c r="DJ89" s="174"/>
      <c r="DK89" s="174"/>
    </row>
    <row r="90" spans="1:115">
      <c r="B90" s="171">
        <v>45322</v>
      </c>
      <c r="C90" s="178">
        <v>-2.9297120402095644</v>
      </c>
      <c r="D90" s="178">
        <v>16.061789708769346</v>
      </c>
      <c r="E90" s="178">
        <v>4.2016317067153031</v>
      </c>
      <c r="F90" s="178">
        <v>15.12916843612282</v>
      </c>
      <c r="H90" s="189">
        <v>26924.080000000002</v>
      </c>
      <c r="I90" s="189">
        <v>10310.558000000001</v>
      </c>
      <c r="J90" s="189">
        <v>52557.714999999997</v>
      </c>
      <c r="K90" s="189">
        <v>11844.49</v>
      </c>
      <c r="L90" s="174"/>
      <c r="M90" s="175"/>
      <c r="N90" s="175"/>
      <c r="O90" s="177">
        <v>45322</v>
      </c>
      <c r="P90" s="173">
        <v>-2.9297120402095644</v>
      </c>
      <c r="Q90" s="173">
        <v>-6.9454515418039602</v>
      </c>
      <c r="R90" s="173">
        <v>0.60728799903633224</v>
      </c>
      <c r="S90" s="173">
        <v>12.357633231488464</v>
      </c>
      <c r="T90" s="178"/>
      <c r="U90" s="189">
        <v>26924.080000000002</v>
      </c>
      <c r="V90" s="189">
        <v>9970.0830000000005</v>
      </c>
      <c r="W90" s="189">
        <v>8151.6210000000001</v>
      </c>
      <c r="X90" s="189">
        <v>2812.8159999999998</v>
      </c>
      <c r="Y90" s="175"/>
      <c r="Z90" s="175"/>
      <c r="AA90" s="250">
        <v>42400</v>
      </c>
      <c r="AB90" s="178">
        <v>3.4186439999999991</v>
      </c>
      <c r="AC90" s="178"/>
      <c r="AD90" s="178">
        <v>9.7831526267136404</v>
      </c>
      <c r="AE90" s="178"/>
      <c r="AF90" s="178"/>
      <c r="AH90" s="178"/>
      <c r="AI90" s="251"/>
      <c r="AJ90" s="251"/>
      <c r="AK90" s="251"/>
      <c r="AL90" s="250">
        <v>45322</v>
      </c>
      <c r="AM90" s="178"/>
      <c r="AN90" s="178">
        <v>0.18249149874129703</v>
      </c>
      <c r="AP90" s="173">
        <v>4.5039839931144982E-3</v>
      </c>
      <c r="AQ90" s="173">
        <v>1.7344930797615521</v>
      </c>
      <c r="AR90" s="173">
        <v>3.7842369284986499</v>
      </c>
      <c r="AS90" s="173">
        <v>1.5825460713301673</v>
      </c>
      <c r="AT90" s="173">
        <v>0.51311979384442452</v>
      </c>
      <c r="AV90" s="173">
        <v>1.009751782204162</v>
      </c>
      <c r="AW90" s="173">
        <v>1.4322033221047796</v>
      </c>
      <c r="AX90" s="251"/>
      <c r="AY90" s="251"/>
      <c r="AZ90" s="251"/>
      <c r="BA90" s="251"/>
      <c r="BB90" s="176">
        <v>45322</v>
      </c>
      <c r="BC90" s="173">
        <v>11.955564768601912</v>
      </c>
      <c r="BD90" s="173">
        <v>2.7595247627732356</v>
      </c>
      <c r="BE90" s="173">
        <v>2.6067532648387681</v>
      </c>
      <c r="BF90" s="251"/>
      <c r="BG90" s="189">
        <v>10531.603999999999</v>
      </c>
      <c r="BH90" s="189">
        <v>40594.097999999998</v>
      </c>
      <c r="BI90" s="189">
        <v>26525.077000000001</v>
      </c>
      <c r="BJ90" s="251"/>
      <c r="BK90" s="251"/>
      <c r="BL90" s="251"/>
      <c r="BM90" s="251"/>
      <c r="BN90" s="251"/>
      <c r="BO90" s="251"/>
      <c r="BP90" s="251"/>
      <c r="BQ90" s="251"/>
      <c r="BR90" s="175"/>
      <c r="BS90" s="252">
        <v>45292</v>
      </c>
      <c r="BT90" s="440">
        <v>17.525796890258789</v>
      </c>
      <c r="BU90" s="440">
        <v>4.8131833076477051</v>
      </c>
      <c r="BV90" s="440">
        <v>364.12069702148438</v>
      </c>
      <c r="BW90" s="440">
        <v>100</v>
      </c>
      <c r="BX90" s="178"/>
      <c r="BY90" s="178"/>
      <c r="BZ90" s="178"/>
      <c r="CA90" s="254"/>
      <c r="CB90" s="178"/>
      <c r="CC90" s="178"/>
      <c r="CD90" s="178"/>
      <c r="CE90" s="178"/>
      <c r="CF90" s="178"/>
      <c r="CG90" s="178"/>
      <c r="CH90" s="178"/>
      <c r="CI90" s="175"/>
      <c r="CJ90" s="176">
        <v>45322</v>
      </c>
      <c r="CK90" s="172">
        <v>0.13333333333333333</v>
      </c>
      <c r="CL90" s="172">
        <v>1.3116666666666665</v>
      </c>
      <c r="CM90" s="172">
        <v>2.5249999999999999</v>
      </c>
      <c r="CN90" s="172">
        <v>0.35166666666666674</v>
      </c>
      <c r="CO90" s="172">
        <v>3.2133333333333334</v>
      </c>
      <c r="CP90" s="172">
        <v>3.1616666666666666</v>
      </c>
      <c r="CQ90" s="172"/>
      <c r="CR90" s="172"/>
      <c r="CS90" s="172"/>
      <c r="CT90" s="172"/>
      <c r="CU90" s="174"/>
      <c r="CV90" s="174"/>
      <c r="CW90" s="174"/>
      <c r="CX90" s="175"/>
      <c r="CY90" s="176">
        <v>45322</v>
      </c>
      <c r="CZ90" s="172">
        <v>1.1666666666666667E-2</v>
      </c>
      <c r="DA90" s="172">
        <v>2.5216666666666665</v>
      </c>
      <c r="DB90" s="172">
        <v>2.9583333333333335</v>
      </c>
      <c r="DC90" s="172">
        <v>0.79499999999999993</v>
      </c>
      <c r="DD90" s="172">
        <v>3.6383333333333336</v>
      </c>
      <c r="DE90" s="172">
        <v>3.7566666666666664</v>
      </c>
      <c r="DF90" s="172"/>
      <c r="DG90" s="172"/>
      <c r="DH90" s="172"/>
      <c r="DI90" s="172"/>
      <c r="DJ90" s="174"/>
      <c r="DK90" s="174"/>
    </row>
    <row r="91" spans="1:115">
      <c r="B91" s="171">
        <v>45351</v>
      </c>
      <c r="C91" s="178">
        <v>0.50366974680990939</v>
      </c>
      <c r="D91" s="178">
        <v>19.661942223679006</v>
      </c>
      <c r="E91" s="178">
        <v>4.6891844881070455</v>
      </c>
      <c r="F91" s="178">
        <v>6.5497426317832952</v>
      </c>
      <c r="H91" s="189">
        <v>26942.866999999998</v>
      </c>
      <c r="I91" s="189">
        <v>10638.039999999999</v>
      </c>
      <c r="J91" s="189">
        <v>52660.561999999998</v>
      </c>
      <c r="K91" s="189">
        <v>11583.437</v>
      </c>
      <c r="L91" s="174"/>
      <c r="M91" s="175"/>
      <c r="N91" s="175"/>
      <c r="O91" s="177">
        <v>45351</v>
      </c>
      <c r="P91" s="251">
        <v>0.50366974680990939</v>
      </c>
      <c r="Q91" s="251">
        <v>-4.8662805157487004</v>
      </c>
      <c r="R91" s="251">
        <v>0.78637867060660227</v>
      </c>
      <c r="S91" s="178">
        <v>13.641532606553142</v>
      </c>
      <c r="T91" s="178"/>
      <c r="U91" s="189">
        <v>26942.866999999998</v>
      </c>
      <c r="V91" s="189">
        <v>9941.4480000000003</v>
      </c>
      <c r="W91" s="189">
        <v>8163.9949999999999</v>
      </c>
      <c r="X91" s="189">
        <v>2848.0659999999998</v>
      </c>
      <c r="Y91" s="175"/>
      <c r="Z91" s="175"/>
      <c r="AA91" s="250">
        <v>42429</v>
      </c>
      <c r="AB91" s="178">
        <v>2.9023820000000002</v>
      </c>
      <c r="AC91" s="178"/>
      <c r="AD91" s="178">
        <v>8.48559617489577</v>
      </c>
      <c r="AE91" s="178"/>
      <c r="AF91" s="178"/>
      <c r="AH91" s="178"/>
      <c r="AI91" s="251"/>
      <c r="AJ91" s="251"/>
      <c r="AK91" s="251"/>
      <c r="AL91" s="250">
        <v>45351</v>
      </c>
      <c r="AM91" s="178"/>
      <c r="AN91" s="178">
        <v>0.18265706868054069</v>
      </c>
      <c r="AP91" s="173">
        <v>4.558417137300718E-3</v>
      </c>
      <c r="AQ91" s="173">
        <v>1.7727752336381157</v>
      </c>
      <c r="AR91" s="173">
        <v>3.8393678810217944</v>
      </c>
      <c r="AS91" s="173">
        <v>1.6084985404778853</v>
      </c>
      <c r="AT91" s="173">
        <v>0.49311745002231711</v>
      </c>
      <c r="AV91" s="173">
        <v>1.0261341318719535</v>
      </c>
      <c r="AW91" s="173">
        <v>1.4628083067441382</v>
      </c>
      <c r="AX91" s="251"/>
      <c r="AY91" s="251"/>
      <c r="AZ91" s="251"/>
      <c r="BA91" s="251"/>
      <c r="BB91" s="176">
        <v>45351</v>
      </c>
      <c r="BC91" s="173">
        <v>15.319932416897597</v>
      </c>
      <c r="BD91" s="173">
        <v>3.2207727386500906</v>
      </c>
      <c r="BE91" s="173">
        <v>1.3263025531589756</v>
      </c>
      <c r="BF91" s="251"/>
      <c r="BG91" s="189">
        <v>10558.165999999999</v>
      </c>
      <c r="BH91" s="189">
        <v>40467.385000000002</v>
      </c>
      <c r="BI91" s="189">
        <v>26330.578000000001</v>
      </c>
      <c r="BJ91" s="251"/>
      <c r="BK91" s="251"/>
      <c r="BL91" s="251"/>
      <c r="BM91" s="251"/>
      <c r="BN91" s="251"/>
      <c r="BO91" s="251"/>
      <c r="BP91" s="251"/>
      <c r="BQ91" s="251"/>
      <c r="BR91" s="251"/>
      <c r="BS91" s="252">
        <v>45323</v>
      </c>
      <c r="BT91" s="440">
        <v>17.382387161254883</v>
      </c>
      <c r="BU91" s="440">
        <v>4.8137993812561035</v>
      </c>
      <c r="BV91" s="440">
        <v>361.09494018554688</v>
      </c>
      <c r="BW91" s="440">
        <v>100</v>
      </c>
      <c r="BX91" s="178"/>
      <c r="BY91" s="178"/>
      <c r="BZ91" s="178"/>
      <c r="CA91" s="254"/>
      <c r="CB91" s="178"/>
      <c r="CC91" s="178"/>
      <c r="CD91" s="178"/>
      <c r="CE91" s="178"/>
      <c r="CF91" s="178"/>
      <c r="CG91" s="178"/>
      <c r="CH91" s="178"/>
      <c r="CI91" s="175"/>
      <c r="CJ91" s="176">
        <v>45351</v>
      </c>
      <c r="CK91" s="172">
        <v>0.13166666666666668</v>
      </c>
      <c r="CL91" s="172">
        <v>1.3633333333333333</v>
      </c>
      <c r="CM91" s="172">
        <v>2.561666666666667</v>
      </c>
      <c r="CN91" s="172">
        <v>0.36333333333333334</v>
      </c>
      <c r="CO91" s="172">
        <v>3.2366666666666668</v>
      </c>
      <c r="CP91" s="172">
        <v>3.1633333333333336</v>
      </c>
      <c r="CQ91" s="172"/>
      <c r="CR91" s="172"/>
      <c r="CS91" s="172"/>
      <c r="CT91" s="172"/>
      <c r="CU91" s="174"/>
      <c r="CV91" s="174"/>
      <c r="CW91" s="174"/>
      <c r="CX91" s="175"/>
      <c r="CY91" s="176">
        <v>45351</v>
      </c>
      <c r="CZ91" s="172">
        <v>1.3333333333333334E-2</v>
      </c>
      <c r="DA91" s="172">
        <v>2.5300000000000002</v>
      </c>
      <c r="DB91" s="172">
        <v>2.7416666666666667</v>
      </c>
      <c r="DC91" s="172">
        <v>0.83499999999999996</v>
      </c>
      <c r="DD91" s="172">
        <v>3.6766666666666663</v>
      </c>
      <c r="DE91" s="172">
        <v>3.7483333333333331</v>
      </c>
      <c r="DF91" s="172"/>
      <c r="DG91" s="172"/>
      <c r="DH91" s="172"/>
      <c r="DI91" s="172"/>
      <c r="DJ91" s="174"/>
      <c r="DK91" s="174"/>
    </row>
    <row r="92" spans="1:115">
      <c r="B92" s="171">
        <v>45382</v>
      </c>
      <c r="C92" s="178">
        <v>1.1435872953361903</v>
      </c>
      <c r="D92" s="178">
        <v>31.188577946406305</v>
      </c>
      <c r="E92" s="178">
        <v>5.0149211447472863</v>
      </c>
      <c r="F92" s="178">
        <v>-5.7521164964381422</v>
      </c>
      <c r="G92" s="96"/>
      <c r="H92" s="189">
        <v>27043.828000000001</v>
      </c>
      <c r="I92" s="189">
        <v>11526.807000000001</v>
      </c>
      <c r="J92" s="189">
        <v>52844.423000000003</v>
      </c>
      <c r="K92" s="189">
        <v>10380.754999999999</v>
      </c>
      <c r="L92" s="174"/>
      <c r="M92" s="175"/>
      <c r="N92" s="175"/>
      <c r="O92" s="177">
        <v>45382</v>
      </c>
      <c r="P92" s="173">
        <v>1.1435872953361903</v>
      </c>
      <c r="Q92" s="173">
        <v>-3.444340618892372</v>
      </c>
      <c r="R92" s="173">
        <v>0.99142584971114722</v>
      </c>
      <c r="S92" s="173">
        <v>14.410086217909534</v>
      </c>
      <c r="T92" s="178"/>
      <c r="U92" s="189">
        <v>27043.828000000001</v>
      </c>
      <c r="V92" s="189">
        <v>9973.5159999999996</v>
      </c>
      <c r="W92" s="189">
        <v>8183.4129999999996</v>
      </c>
      <c r="X92" s="189">
        <v>2892.5819999999999</v>
      </c>
      <c r="Y92" s="175"/>
      <c r="Z92" s="175"/>
      <c r="AA92" s="250">
        <v>42460</v>
      </c>
      <c r="AB92" s="178">
        <v>2.778365</v>
      </c>
      <c r="AC92" s="178"/>
      <c r="AD92" s="178">
        <v>8.2505868333792307</v>
      </c>
      <c r="AE92" s="178"/>
      <c r="AF92" s="178"/>
      <c r="AG92" s="173">
        <v>10.8</v>
      </c>
      <c r="AH92" s="178">
        <v>15.39</v>
      </c>
      <c r="AI92" s="251"/>
      <c r="AJ92" s="251"/>
      <c r="AK92" s="251"/>
      <c r="AL92" s="250">
        <v>45382</v>
      </c>
      <c r="AM92" s="178"/>
      <c r="AN92" s="178">
        <v>0.17833330705111614</v>
      </c>
      <c r="AP92" s="173">
        <v>3.770339795024156E-3</v>
      </c>
      <c r="AQ92" s="173">
        <v>1.7725632189886795</v>
      </c>
      <c r="AR92" s="173">
        <v>3.6533563007925256</v>
      </c>
      <c r="AS92" s="173">
        <v>1.6185785788465443</v>
      </c>
      <c r="AT92" s="173">
        <v>0.4965343578995538</v>
      </c>
      <c r="AV92" s="173">
        <v>1.0340223744022583</v>
      </c>
      <c r="AW92" s="173">
        <v>1.5105379958512486</v>
      </c>
      <c r="AX92" s="251"/>
      <c r="AY92" s="251"/>
      <c r="AZ92" s="251"/>
      <c r="BA92" s="251"/>
      <c r="BB92" s="176">
        <v>45382</v>
      </c>
      <c r="BC92" s="173">
        <v>11.367062925864403</v>
      </c>
      <c r="BD92" s="173">
        <v>3.200633522956986</v>
      </c>
      <c r="BE92" s="173">
        <v>2.3066044160483523</v>
      </c>
      <c r="BF92" s="251"/>
      <c r="BG92" s="189">
        <v>10494.164000000001</v>
      </c>
      <c r="BH92" s="189">
        <v>40447.317999999999</v>
      </c>
      <c r="BI92" s="189">
        <v>26440.037</v>
      </c>
      <c r="BJ92" s="251"/>
      <c r="BK92" s="251"/>
      <c r="BL92" s="251"/>
      <c r="BM92" s="251"/>
      <c r="BN92" s="251"/>
      <c r="BO92" s="251"/>
      <c r="BP92" s="251"/>
      <c r="BQ92" s="251"/>
      <c r="BR92" s="251"/>
      <c r="BS92" s="252">
        <v>45352</v>
      </c>
      <c r="BT92" s="440">
        <v>17.262973785400391</v>
      </c>
      <c r="BU92" s="440">
        <v>5.1312346458435059</v>
      </c>
      <c r="BV92" s="440">
        <v>336.42926025390625</v>
      </c>
      <c r="BW92" s="440">
        <v>100</v>
      </c>
      <c r="BX92" s="178"/>
      <c r="BY92" s="178"/>
      <c r="BZ92" s="178"/>
      <c r="CA92" s="254"/>
      <c r="CB92" s="178"/>
      <c r="CC92" s="178"/>
      <c r="CD92" s="178"/>
      <c r="CE92" s="178"/>
      <c r="CF92" s="178"/>
      <c r="CG92" s="178"/>
      <c r="CH92" s="178"/>
      <c r="CI92" s="175"/>
      <c r="CJ92" s="176">
        <v>45382</v>
      </c>
      <c r="CK92" s="172">
        <v>0.13333333333333333</v>
      </c>
      <c r="CL92" s="172">
        <v>1.3766666666666669</v>
      </c>
      <c r="CM92" s="172">
        <v>2.5449999999999999</v>
      </c>
      <c r="CN92" s="172">
        <v>0.37333333333333335</v>
      </c>
      <c r="CO92" s="172">
        <v>3.2516666666666669</v>
      </c>
      <c r="CP92" s="172">
        <v>3.151666666666666</v>
      </c>
      <c r="CQ92" s="172"/>
      <c r="CR92" s="172"/>
      <c r="CS92" s="172"/>
      <c r="CT92" s="172"/>
      <c r="CU92" s="174"/>
      <c r="CV92" s="174"/>
      <c r="CW92" s="174"/>
      <c r="CX92" s="175"/>
      <c r="CY92" s="176">
        <v>45382</v>
      </c>
      <c r="CZ92" s="172">
        <v>1.6666666666666666E-2</v>
      </c>
      <c r="DA92" s="172">
        <v>2.5716666666666663</v>
      </c>
      <c r="DB92" s="172">
        <v>2.6150000000000002</v>
      </c>
      <c r="DC92" s="172">
        <v>0.86166666666666669</v>
      </c>
      <c r="DD92" s="172">
        <v>3.6916666666666664</v>
      </c>
      <c r="DE92" s="172">
        <v>3.7000000000000006</v>
      </c>
      <c r="DF92" s="172"/>
      <c r="DG92" s="172"/>
      <c r="DH92" s="172"/>
      <c r="DI92" s="172"/>
      <c r="DJ92" s="174"/>
      <c r="DK92" s="174"/>
    </row>
    <row r="93" spans="1:115">
      <c r="B93" s="171">
        <v>45412</v>
      </c>
      <c r="C93" s="178">
        <v>0.69333800085014108</v>
      </c>
      <c r="D93" s="178">
        <v>34.502058746331656</v>
      </c>
      <c r="E93" s="178">
        <v>4.7422680659080063</v>
      </c>
      <c r="F93" s="178">
        <v>-7.7444744836599249</v>
      </c>
      <c r="G93" s="96"/>
      <c r="H93" s="189">
        <v>27199.508000000002</v>
      </c>
      <c r="I93" s="189">
        <v>11898.920999999998</v>
      </c>
      <c r="J93" s="189">
        <v>52522.694000000003</v>
      </c>
      <c r="K93" s="189">
        <v>9645.52</v>
      </c>
      <c r="L93" s="174"/>
      <c r="M93" s="175"/>
      <c r="N93" s="175"/>
      <c r="O93" s="177">
        <v>45412</v>
      </c>
      <c r="P93" s="251">
        <v>0.69333800085014108</v>
      </c>
      <c r="Q93" s="251">
        <v>-5.2896556239472314</v>
      </c>
      <c r="R93" s="251">
        <v>1.4055826407359806</v>
      </c>
      <c r="S93" s="178">
        <v>15.427743015111028</v>
      </c>
      <c r="T93" s="178"/>
      <c r="U93" s="189">
        <v>27199.508000000002</v>
      </c>
      <c r="V93" s="189">
        <v>10024.731</v>
      </c>
      <c r="W93" s="189">
        <v>8216.7240000000002</v>
      </c>
      <c r="X93" s="189">
        <v>2940.0219999999999</v>
      </c>
      <c r="Y93" s="175"/>
      <c r="Z93" s="175"/>
      <c r="AA93" s="250">
        <v>42490</v>
      </c>
      <c r="AB93" s="178">
        <v>2.7058770000000001</v>
      </c>
      <c r="AC93" s="178"/>
      <c r="AD93" s="178">
        <v>8.0364001776870495</v>
      </c>
      <c r="AE93" s="178"/>
      <c r="AF93" s="178"/>
      <c r="AH93" s="178"/>
      <c r="AI93" s="251"/>
      <c r="AJ93" s="251"/>
      <c r="AK93" s="251"/>
      <c r="AL93" s="250">
        <v>45412</v>
      </c>
      <c r="AM93" s="178"/>
      <c r="AN93" s="178">
        <v>0.12221571363546548</v>
      </c>
      <c r="AP93" s="173">
        <v>2.7397188890080368E-3</v>
      </c>
      <c r="AQ93" s="173">
        <v>1.7728353711723772</v>
      </c>
      <c r="AR93" s="173">
        <v>3.6394547416516767</v>
      </c>
      <c r="AS93" s="173">
        <v>1.634734685165216</v>
      </c>
      <c r="AT93" s="173">
        <v>0.46535549379418906</v>
      </c>
      <c r="AV93" s="173">
        <v>1.0405436747066807</v>
      </c>
      <c r="AW93" s="173">
        <v>1.5398618275383664</v>
      </c>
      <c r="AX93" s="251"/>
      <c r="AY93" s="251"/>
      <c r="AZ93" s="251"/>
      <c r="BA93" s="251"/>
      <c r="BB93" s="176">
        <v>45412</v>
      </c>
      <c r="BC93" s="173">
        <v>12.639153536398684</v>
      </c>
      <c r="BD93" s="173">
        <v>3.3763396563399217</v>
      </c>
      <c r="BE93" s="173">
        <v>2.3019296612857953</v>
      </c>
      <c r="BF93" s="251"/>
      <c r="BG93" s="189">
        <v>10492.112999999999</v>
      </c>
      <c r="BH93" s="189">
        <v>40325.667999999998</v>
      </c>
      <c r="BI93" s="189">
        <v>26423.236000000001</v>
      </c>
      <c r="BJ93" s="251"/>
      <c r="BK93" s="251"/>
      <c r="BL93" s="251"/>
      <c r="BM93" s="251"/>
      <c r="BN93" s="251"/>
      <c r="BO93" s="251"/>
      <c r="BP93" s="251"/>
      <c r="BQ93" s="251"/>
      <c r="BR93" s="251"/>
      <c r="BS93" s="252">
        <v>45383</v>
      </c>
      <c r="BT93" s="440">
        <v>16.843029836980001</v>
      </c>
      <c r="BU93" s="440">
        <v>4.9110828765500001</v>
      </c>
      <c r="BV93" s="440">
        <v>342.9595928304127</v>
      </c>
      <c r="BW93" s="440">
        <v>100</v>
      </c>
      <c r="BX93" s="178"/>
      <c r="BY93" s="178"/>
      <c r="BZ93" s="178"/>
      <c r="CA93" s="254"/>
      <c r="CB93" s="178"/>
      <c r="CC93" s="178"/>
      <c r="CD93" s="178"/>
      <c r="CE93" s="178"/>
      <c r="CF93" s="178"/>
      <c r="CG93" s="178"/>
      <c r="CH93" s="178"/>
      <c r="CI93" s="175"/>
      <c r="CJ93" s="176">
        <v>45412</v>
      </c>
      <c r="CK93" s="172">
        <v>0.13500000000000001</v>
      </c>
      <c r="CL93" s="172">
        <v>1.3566666666666667</v>
      </c>
      <c r="CM93" s="172">
        <v>2.5249999999999999</v>
      </c>
      <c r="CN93" s="172">
        <v>0.38000000000000006</v>
      </c>
      <c r="CO93" s="172">
        <v>3.226666666666667</v>
      </c>
      <c r="CP93" s="172">
        <v>3.1033333333333331</v>
      </c>
      <c r="CQ93" s="172"/>
      <c r="CR93" s="172"/>
      <c r="CS93" s="172"/>
      <c r="CT93" s="172"/>
      <c r="CU93" s="174"/>
      <c r="CV93" s="174"/>
      <c r="CW93" s="174"/>
      <c r="CX93" s="175"/>
      <c r="CY93" s="176">
        <v>45412</v>
      </c>
      <c r="CZ93" s="172">
        <v>0.02</v>
      </c>
      <c r="DA93" s="172">
        <v>2.561666666666667</v>
      </c>
      <c r="DB93" s="172">
        <v>2.5433333333333334</v>
      </c>
      <c r="DC93" s="172">
        <v>0.88</v>
      </c>
      <c r="DD93" s="172">
        <v>3.6866666666666674</v>
      </c>
      <c r="DE93" s="172">
        <v>3.6183333333333336</v>
      </c>
      <c r="DF93" s="172"/>
      <c r="DG93" s="172"/>
      <c r="DH93" s="172"/>
      <c r="DI93" s="172"/>
      <c r="DJ93" s="174"/>
      <c r="DK93" s="174"/>
    </row>
    <row r="94" spans="1:115">
      <c r="B94" s="171">
        <v>45443</v>
      </c>
      <c r="C94" s="178">
        <v>0.51619932757611675</v>
      </c>
      <c r="D94" s="178">
        <v>34.183983459346436</v>
      </c>
      <c r="E94" s="178">
        <v>5.3190240941369371</v>
      </c>
      <c r="F94" s="178">
        <v>-5.7453627031249006</v>
      </c>
      <c r="G94" s="96"/>
      <c r="H94" s="189">
        <v>27177.575000000001</v>
      </c>
      <c r="I94" s="189">
        <v>11870.675999999999</v>
      </c>
      <c r="J94" s="189">
        <v>53174.877</v>
      </c>
      <c r="K94" s="189">
        <v>10271.614</v>
      </c>
      <c r="L94" s="174"/>
      <c r="M94" s="175"/>
      <c r="N94" s="175"/>
      <c r="O94" s="177">
        <v>45443</v>
      </c>
      <c r="P94" s="173">
        <v>0.51619932757611675</v>
      </c>
      <c r="Q94" s="173">
        <v>-5.0642522876124918</v>
      </c>
      <c r="R94" s="173">
        <v>1.7560631230567614</v>
      </c>
      <c r="S94" s="173">
        <v>16.105616698484159</v>
      </c>
      <c r="T94" s="178"/>
      <c r="U94" s="189">
        <v>27177.575000000001</v>
      </c>
      <c r="V94" s="189">
        <v>9992.3520000000008</v>
      </c>
      <c r="W94" s="189">
        <v>8250.2890000000007</v>
      </c>
      <c r="X94" s="189">
        <v>2982.7339999999999</v>
      </c>
      <c r="Y94" s="175"/>
      <c r="Z94" s="175"/>
      <c r="AA94" s="250">
        <v>42521</v>
      </c>
      <c r="AB94" s="178">
        <v>2.6998960000000007</v>
      </c>
      <c r="AC94" s="178"/>
      <c r="AD94" s="178">
        <v>8.0559771943663296</v>
      </c>
      <c r="AE94" s="178"/>
      <c r="AF94" s="178"/>
      <c r="AH94" s="178"/>
      <c r="AI94" s="178"/>
      <c r="AJ94" s="175"/>
      <c r="AK94" s="175"/>
      <c r="AL94" s="250">
        <v>45443</v>
      </c>
      <c r="AM94" s="178"/>
      <c r="AN94" s="178">
        <v>0.12169186907932657</v>
      </c>
      <c r="AP94" s="173">
        <v>2.5176972554430644E-3</v>
      </c>
      <c r="AQ94" s="173">
        <v>1.7983285184421045</v>
      </c>
      <c r="AR94" s="173">
        <v>3.5668015488977516</v>
      </c>
      <c r="AS94" s="173">
        <v>1.53109832702898</v>
      </c>
      <c r="AT94" s="173">
        <v>0.43380936926787783</v>
      </c>
      <c r="AV94" s="173">
        <v>1.0094944490281481</v>
      </c>
      <c r="AW94" s="173">
        <v>1.4879847478323802</v>
      </c>
      <c r="AX94" s="178"/>
      <c r="AY94" s="178"/>
      <c r="AZ94" s="175"/>
      <c r="BA94" s="175"/>
      <c r="BB94" s="176">
        <v>45443</v>
      </c>
      <c r="BC94" s="173">
        <v>9.1617478653475359</v>
      </c>
      <c r="BD94" s="173">
        <v>2.7938018924917651</v>
      </c>
      <c r="BE94" s="173">
        <v>2.6038053662439165</v>
      </c>
      <c r="BF94" s="251"/>
      <c r="BG94" s="189">
        <v>10324.624</v>
      </c>
      <c r="BH94" s="189">
        <v>40361.938000000002</v>
      </c>
      <c r="BI94" s="189">
        <v>26571.800999999999</v>
      </c>
      <c r="BJ94" s="174"/>
      <c r="BK94" s="174"/>
      <c r="BL94" s="178"/>
      <c r="BM94" s="178"/>
      <c r="BN94" s="178"/>
      <c r="BO94" s="178"/>
      <c r="BP94" s="178"/>
      <c r="BQ94" s="178"/>
      <c r="BR94" s="175"/>
      <c r="BS94" s="252">
        <v>45413</v>
      </c>
      <c r="BT94" s="440">
        <v>17.385345155349999</v>
      </c>
      <c r="BU94" s="440">
        <v>4.9430793605899996</v>
      </c>
      <c r="BV94" s="440">
        <v>351.71082410610751</v>
      </c>
      <c r="BW94" s="440">
        <v>100</v>
      </c>
      <c r="BX94" s="178"/>
      <c r="BY94" s="178"/>
      <c r="BZ94" s="178"/>
      <c r="CA94" s="254"/>
      <c r="CB94" s="178"/>
      <c r="CC94" s="178"/>
      <c r="CD94" s="178"/>
      <c r="CE94" s="178"/>
      <c r="CF94" s="178"/>
      <c r="CG94" s="178"/>
      <c r="CH94" s="178"/>
      <c r="CI94" s="175"/>
      <c r="CJ94" s="176">
        <v>45443</v>
      </c>
      <c r="CK94" s="172">
        <v>0.13500000000000001</v>
      </c>
      <c r="CL94" s="172">
        <v>1.365</v>
      </c>
      <c r="CM94" s="172">
        <v>2.5033333333333334</v>
      </c>
      <c r="CN94" s="172">
        <v>0.38500000000000006</v>
      </c>
      <c r="CO94" s="172">
        <v>3.1899999999999995</v>
      </c>
      <c r="CP94" s="172">
        <v>3.0366666666666666</v>
      </c>
      <c r="CQ94" s="172"/>
      <c r="CR94" s="172"/>
      <c r="CS94" s="172"/>
      <c r="CT94" s="172"/>
      <c r="CU94" s="174"/>
      <c r="CV94" s="174"/>
      <c r="CW94" s="174"/>
      <c r="CX94" s="175"/>
      <c r="CY94" s="176">
        <v>45443</v>
      </c>
      <c r="CZ94" s="172">
        <v>2.3333333333333334E-2</v>
      </c>
      <c r="DA94" s="172">
        <v>2.6116666666666668</v>
      </c>
      <c r="DB94" s="172">
        <v>2.6</v>
      </c>
      <c r="DC94" s="172">
        <v>0.89333333333333342</v>
      </c>
      <c r="DD94" s="172">
        <v>3.6783333333333332</v>
      </c>
      <c r="DE94" s="172">
        <v>3.5550000000000002</v>
      </c>
      <c r="DF94" s="172"/>
      <c r="DG94" s="172"/>
      <c r="DH94" s="172"/>
      <c r="DI94" s="172"/>
      <c r="DJ94" s="174"/>
      <c r="DK94" s="174"/>
    </row>
    <row r="95" spans="1:115">
      <c r="B95" s="171">
        <v>45473</v>
      </c>
      <c r="C95" s="178">
        <v>0.96936046734963366</v>
      </c>
      <c r="D95" s="178">
        <v>33.486202285165831</v>
      </c>
      <c r="E95" s="178">
        <v>4.3810578763305186</v>
      </c>
      <c r="F95" s="178">
        <v>-11.436940696950959</v>
      </c>
      <c r="G95" s="96"/>
      <c r="H95" s="189">
        <v>27335.96</v>
      </c>
      <c r="I95" s="189">
        <v>11994.076999999999</v>
      </c>
      <c r="J95" s="189">
        <v>53587.921999999999</v>
      </c>
      <c r="K95" s="189">
        <v>10334.016</v>
      </c>
      <c r="L95" s="174"/>
      <c r="O95" s="177">
        <v>45473</v>
      </c>
      <c r="P95" s="251">
        <v>0.96936046734963366</v>
      </c>
      <c r="Q95" s="251">
        <v>-4.5404085688997782</v>
      </c>
      <c r="R95" s="251">
        <v>2.0490947936829151</v>
      </c>
      <c r="S95" s="178">
        <v>16.754159422053917</v>
      </c>
      <c r="T95" s="178"/>
      <c r="U95" s="189">
        <v>27335.96</v>
      </c>
      <c r="V95" s="189">
        <v>10070.375</v>
      </c>
      <c r="W95" s="189">
        <v>8268.4330000000009</v>
      </c>
      <c r="X95" s="189">
        <v>3000.3679999999999</v>
      </c>
      <c r="Y95" s="175"/>
      <c r="Z95" s="175"/>
      <c r="AA95" s="250">
        <v>42551</v>
      </c>
      <c r="AB95" s="178">
        <v>2.6490089999999995</v>
      </c>
      <c r="AC95" s="178"/>
      <c r="AD95" s="178">
        <v>7.9929021983715796</v>
      </c>
      <c r="AE95" s="178"/>
      <c r="AF95" s="178"/>
      <c r="AG95" s="173">
        <v>10.3</v>
      </c>
      <c r="AH95" s="178">
        <v>14.82</v>
      </c>
      <c r="AI95" s="178"/>
      <c r="AJ95" s="175"/>
      <c r="AK95" s="175"/>
      <c r="AL95" s="250">
        <v>45473</v>
      </c>
      <c r="AM95" s="178"/>
      <c r="AN95" s="178">
        <v>0.1062849840316928</v>
      </c>
      <c r="AP95" s="173">
        <v>2.4435183395154483E-3</v>
      </c>
      <c r="AQ95" s="173">
        <v>1.7827420405640055</v>
      </c>
      <c r="AR95" s="173">
        <v>3.57939893543998</v>
      </c>
      <c r="AS95" s="173">
        <v>1.492467279699103</v>
      </c>
      <c r="AT95" s="173">
        <v>0.40766631797220387</v>
      </c>
      <c r="AV95" s="173">
        <v>0.98659700242761605</v>
      </c>
      <c r="AW95" s="173">
        <v>1.4576663205062079</v>
      </c>
      <c r="AX95" s="178"/>
      <c r="AY95" s="178"/>
      <c r="AZ95" s="175"/>
      <c r="BA95" s="175"/>
      <c r="BB95" s="176">
        <v>45473</v>
      </c>
      <c r="BC95" s="173">
        <v>8.2409645546045915</v>
      </c>
      <c r="BD95" s="173">
        <v>2.3999889793141937</v>
      </c>
      <c r="BE95" s="173">
        <v>2.4509048179308435</v>
      </c>
      <c r="BF95" s="251"/>
      <c r="BG95" s="189">
        <v>10146.626</v>
      </c>
      <c r="BH95" s="189">
        <v>40585.781999999999</v>
      </c>
      <c r="BI95" s="189">
        <v>27026.269</v>
      </c>
      <c r="BJ95" s="174"/>
      <c r="BK95" s="174"/>
      <c r="BL95" s="178"/>
      <c r="BM95" s="178"/>
      <c r="BN95" s="178"/>
      <c r="BO95" s="178"/>
      <c r="BP95" s="178"/>
      <c r="BQ95" s="178"/>
      <c r="BR95" s="175"/>
      <c r="BS95" s="252">
        <v>45444</v>
      </c>
      <c r="BT95" s="440">
        <v>17.44352663642</v>
      </c>
      <c r="BU95" s="440">
        <v>4.75812958687</v>
      </c>
      <c r="BV95" s="440">
        <v>366.60469871512532</v>
      </c>
      <c r="BW95" s="440">
        <v>100</v>
      </c>
      <c r="BX95" s="178"/>
      <c r="BY95" s="178"/>
      <c r="BZ95" s="178"/>
      <c r="CA95" s="254"/>
      <c r="CB95" s="178"/>
      <c r="CC95" s="178"/>
      <c r="CD95" s="178"/>
      <c r="CE95" s="178"/>
      <c r="CF95" s="178"/>
      <c r="CG95" s="178"/>
      <c r="CH95" s="178"/>
      <c r="CI95" s="175"/>
      <c r="CJ95" s="176">
        <v>45473</v>
      </c>
      <c r="CK95" s="172">
        <v>0.13666666666666669</v>
      </c>
      <c r="CL95" s="172">
        <v>1.3933333333333335</v>
      </c>
      <c r="CM95" s="172">
        <v>2.4916666666666667</v>
      </c>
      <c r="CN95" s="172">
        <v>0.38666666666666671</v>
      </c>
      <c r="CO95" s="172">
        <v>3.1483333333333334</v>
      </c>
      <c r="CP95" s="172">
        <v>2.973333333333334</v>
      </c>
      <c r="CQ95" s="172"/>
      <c r="CR95" s="172"/>
      <c r="CS95" s="172"/>
      <c r="CT95" s="172"/>
      <c r="CU95" s="174"/>
      <c r="CV95" s="174"/>
      <c r="CW95" s="174"/>
      <c r="CX95" s="175"/>
      <c r="CY95" s="176">
        <v>45473</v>
      </c>
      <c r="CZ95" s="172">
        <v>2.8333333333333335E-2</v>
      </c>
      <c r="DA95" s="172">
        <v>2.6949999999999998</v>
      </c>
      <c r="DB95" s="172">
        <v>2.6583333333333337</v>
      </c>
      <c r="DC95" s="172">
        <v>0.89833333333333343</v>
      </c>
      <c r="DD95" s="172">
        <v>3.651666666666666</v>
      </c>
      <c r="DE95" s="172">
        <v>3.4633333333333334</v>
      </c>
      <c r="DF95" s="172"/>
      <c r="DG95" s="172"/>
      <c r="DH95" s="172"/>
      <c r="DI95" s="172"/>
      <c r="DJ95" s="174"/>
      <c r="DK95" s="174"/>
    </row>
    <row r="96" spans="1:115">
      <c r="A96" s="162">
        <v>45504</v>
      </c>
      <c r="B96" s="171">
        <v>45504</v>
      </c>
      <c r="C96" s="178">
        <v>1.0164898345671691</v>
      </c>
      <c r="D96" s="178">
        <v>34.528341942131945</v>
      </c>
      <c r="E96" s="178">
        <v>4.4498050750344076</v>
      </c>
      <c r="F96" s="178">
        <v>-12.896295976691741</v>
      </c>
      <c r="G96" s="96"/>
      <c r="H96" s="189">
        <v>27404.413</v>
      </c>
      <c r="I96" s="189">
        <v>11970.422</v>
      </c>
      <c r="J96" s="189">
        <v>53680.538</v>
      </c>
      <c r="K96" s="189">
        <v>10356.362999999999</v>
      </c>
      <c r="L96" s="174"/>
      <c r="M96" s="175"/>
      <c r="N96" s="175">
        <v>45504</v>
      </c>
      <c r="O96" s="171">
        <v>45504</v>
      </c>
      <c r="P96" s="173">
        <v>1.0164898345671691</v>
      </c>
      <c r="Q96" s="173">
        <v>-4.7127112296134417</v>
      </c>
      <c r="R96" s="173">
        <v>2.3730009392833207</v>
      </c>
      <c r="S96" s="173">
        <v>16.194618756984426</v>
      </c>
      <c r="T96" s="178"/>
      <c r="U96" s="189">
        <v>27404.413</v>
      </c>
      <c r="V96" s="189">
        <v>10050.847</v>
      </c>
      <c r="W96" s="189">
        <v>8299.6299999999992</v>
      </c>
      <c r="X96" s="189">
        <v>3039.2049999999999</v>
      </c>
      <c r="Y96" s="175"/>
      <c r="Z96" s="175">
        <v>42551</v>
      </c>
      <c r="AA96" s="250">
        <v>42582</v>
      </c>
      <c r="AB96" s="178">
        <v>2.4416379999999998</v>
      </c>
      <c r="AC96" s="178"/>
      <c r="AD96" s="178">
        <v>7.2175962340603004</v>
      </c>
      <c r="AE96" s="178"/>
      <c r="AF96" s="178"/>
      <c r="AH96" s="178"/>
      <c r="AI96" s="178"/>
      <c r="AJ96" s="175"/>
      <c r="AK96" s="175">
        <v>45504</v>
      </c>
      <c r="AL96" s="250">
        <v>45504</v>
      </c>
      <c r="AM96" s="178"/>
      <c r="AN96" s="178">
        <v>0.10678870802357397</v>
      </c>
      <c r="AP96" s="173">
        <v>2.3529541395803941E-3</v>
      </c>
      <c r="AQ96" s="173">
        <v>1.7434439044515706</v>
      </c>
      <c r="AR96" s="173">
        <v>3.7181311269077582</v>
      </c>
      <c r="AS96" s="173">
        <v>1.5080118715151305</v>
      </c>
      <c r="AT96" s="173">
        <v>0.39201594277890117</v>
      </c>
      <c r="AV96" s="173">
        <v>0.98244105393287195</v>
      </c>
      <c r="AW96" s="173">
        <v>1.4613582004121812</v>
      </c>
      <c r="AX96" s="178"/>
      <c r="AY96" s="178"/>
      <c r="AZ96" s="175"/>
      <c r="BA96" s="175">
        <v>45504</v>
      </c>
      <c r="BB96" s="176">
        <v>45504</v>
      </c>
      <c r="BC96" s="173">
        <v>10.507766567669229</v>
      </c>
      <c r="BD96" s="173">
        <v>2.7140747559114553</v>
      </c>
      <c r="BE96" s="173">
        <v>2.3336710685837314</v>
      </c>
      <c r="BF96" s="251"/>
      <c r="BG96" s="189">
        <v>10537.950999999999</v>
      </c>
      <c r="BH96" s="189">
        <v>40930.28</v>
      </c>
      <c r="BI96" s="189">
        <v>27027.571</v>
      </c>
      <c r="BJ96" s="174"/>
      <c r="BK96" s="174"/>
      <c r="BL96" s="178"/>
      <c r="BM96" s="178"/>
      <c r="BN96" s="178"/>
      <c r="BO96" s="178"/>
      <c r="BP96" s="178"/>
      <c r="BQ96" s="178"/>
      <c r="BR96" s="175">
        <v>45657</v>
      </c>
      <c r="BS96" s="252">
        <v>45474</v>
      </c>
      <c r="BT96" s="440">
        <v>17.52097465216</v>
      </c>
      <c r="BU96" s="440">
        <v>4.8487479977300003</v>
      </c>
      <c r="BV96" s="440">
        <v>361.35049007213109</v>
      </c>
      <c r="BW96" s="440">
        <v>100</v>
      </c>
      <c r="BX96" s="178"/>
      <c r="BY96" s="178"/>
      <c r="BZ96" s="178"/>
      <c r="CA96" s="254"/>
      <c r="CB96" s="178"/>
      <c r="CC96" s="178"/>
      <c r="CD96" s="178"/>
      <c r="CE96" s="178"/>
      <c r="CF96" s="178"/>
      <c r="CG96" s="178"/>
      <c r="CH96" s="178"/>
      <c r="CI96" s="175">
        <v>45488</v>
      </c>
      <c r="CJ96" s="176">
        <v>45504</v>
      </c>
      <c r="CK96" s="172">
        <v>0.13666666666666669</v>
      </c>
      <c r="CL96" s="172">
        <v>1.4033333333333333</v>
      </c>
      <c r="CM96" s="172">
        <v>2.4566666666666666</v>
      </c>
      <c r="CN96" s="172">
        <v>0.38500000000000001</v>
      </c>
      <c r="CO96" s="172">
        <v>3.1166666666666667</v>
      </c>
      <c r="CP96" s="172">
        <v>2.9233333333333333</v>
      </c>
      <c r="CQ96" s="172"/>
      <c r="CR96" s="172"/>
      <c r="CS96" s="172"/>
      <c r="CT96" s="172"/>
      <c r="CU96" s="174"/>
      <c r="CV96" s="174"/>
      <c r="CW96" s="174"/>
      <c r="CX96" s="175">
        <v>45488</v>
      </c>
      <c r="CY96" s="176">
        <v>45504</v>
      </c>
      <c r="CZ96" s="172">
        <v>3.3333333333333333E-2</v>
      </c>
      <c r="DA96" s="172">
        <v>2.6983333333333328</v>
      </c>
      <c r="DB96" s="172">
        <v>2.625</v>
      </c>
      <c r="DC96" s="172">
        <v>0.89500000000000002</v>
      </c>
      <c r="DD96" s="172">
        <v>3.6133333333333333</v>
      </c>
      <c r="DE96" s="172">
        <v>3.4466666666666668</v>
      </c>
      <c r="DF96" s="172"/>
      <c r="DG96" s="172"/>
      <c r="DH96" s="172"/>
      <c r="DI96" s="172"/>
      <c r="DJ96" s="174"/>
      <c r="DK96" s="174"/>
    </row>
    <row r="97" spans="1:115">
      <c r="B97" s="171">
        <v>45535</v>
      </c>
      <c r="C97" s="178">
        <v>1.3993498379388125</v>
      </c>
      <c r="D97" s="178">
        <v>33.873739570204698</v>
      </c>
      <c r="E97" s="178">
        <v>3.621316527060503</v>
      </c>
      <c r="F97" s="178">
        <v>-13.916200152342773</v>
      </c>
      <c r="G97" s="96"/>
      <c r="H97" s="189">
        <v>27500.758999999998</v>
      </c>
      <c r="I97" s="189">
        <v>12072.939999999999</v>
      </c>
      <c r="J97" s="189">
        <v>53811.675000000003</v>
      </c>
      <c r="K97" s="189">
        <v>10640.203</v>
      </c>
      <c r="L97" s="174"/>
      <c r="M97" s="175"/>
      <c r="N97" s="175"/>
      <c r="O97" s="171">
        <v>45535</v>
      </c>
      <c r="P97" s="251">
        <v>1.3993498379388125</v>
      </c>
      <c r="Q97" s="251">
        <v>-4.0760141710657782</v>
      </c>
      <c r="R97" s="251">
        <v>2.8758324380530054</v>
      </c>
      <c r="S97" s="178">
        <v>15.709824926614191</v>
      </c>
      <c r="T97" s="178"/>
      <c r="U97" s="189">
        <v>27500.758999999998</v>
      </c>
      <c r="V97" s="189">
        <v>10048.991</v>
      </c>
      <c r="W97" s="189">
        <v>8341.4410000000007</v>
      </c>
      <c r="X97" s="189">
        <v>3062.51</v>
      </c>
      <c r="Y97" s="175"/>
      <c r="Z97" s="175"/>
      <c r="AA97" s="250">
        <v>42613</v>
      </c>
      <c r="AB97" s="178">
        <v>2.2048429999999999</v>
      </c>
      <c r="AC97" s="178"/>
      <c r="AD97" s="178">
        <v>6.6077661113107196</v>
      </c>
      <c r="AE97" s="178"/>
      <c r="AF97" s="178"/>
      <c r="AH97" s="178"/>
      <c r="AI97" s="178"/>
      <c r="AJ97" s="175"/>
      <c r="AK97" s="175"/>
      <c r="AL97" s="250">
        <v>45535</v>
      </c>
      <c r="AM97" s="178"/>
      <c r="AN97" s="178">
        <v>0.10513357439187875</v>
      </c>
      <c r="AP97" s="173">
        <v>1.5954270439791681E-3</v>
      </c>
      <c r="AQ97" s="173">
        <v>1.747384093335147</v>
      </c>
      <c r="AR97" s="173">
        <v>3.7388084984391874</v>
      </c>
      <c r="AS97" s="173">
        <v>1.5392530325996718</v>
      </c>
      <c r="AT97" s="173">
        <v>0.40258842670519496</v>
      </c>
      <c r="AV97" s="173">
        <v>0.99150120190458024</v>
      </c>
      <c r="AW97" s="173">
        <v>1.4831790848737598</v>
      </c>
      <c r="AX97" s="178"/>
      <c r="AY97" s="178"/>
      <c r="AZ97" s="175"/>
      <c r="BA97" s="175"/>
      <c r="BB97" s="176">
        <v>45535</v>
      </c>
      <c r="BC97" s="173">
        <v>8.4335894836167213</v>
      </c>
      <c r="BD97" s="173">
        <v>1.742127486809153</v>
      </c>
      <c r="BE97" s="173">
        <v>2.278301487438128</v>
      </c>
      <c r="BF97" s="251"/>
      <c r="BG97" s="189">
        <v>10580.324000000001</v>
      </c>
      <c r="BH97" s="189">
        <v>40907.504000000001</v>
      </c>
      <c r="BI97" s="189">
        <v>27000.187999999998</v>
      </c>
      <c r="BJ97" s="174"/>
      <c r="BK97" s="174"/>
      <c r="BL97" s="178"/>
      <c r="BM97" s="178"/>
      <c r="BN97" s="178"/>
      <c r="BO97" s="178"/>
      <c r="BP97" s="178"/>
      <c r="BQ97" s="178"/>
      <c r="BR97" s="175"/>
      <c r="BS97" s="252">
        <v>45505</v>
      </c>
      <c r="BT97" s="440">
        <v>18.041106513980001</v>
      </c>
      <c r="BU97" s="440">
        <v>4.8665628297900003</v>
      </c>
      <c r="BV97" s="440">
        <v>370.71557781076677</v>
      </c>
      <c r="BW97" s="440">
        <v>100</v>
      </c>
      <c r="BX97" s="178"/>
      <c r="BY97" s="178"/>
      <c r="BZ97" s="178"/>
      <c r="CA97" s="254"/>
      <c r="CB97" s="178"/>
      <c r="CC97" s="178"/>
      <c r="CD97" s="178"/>
      <c r="CE97" s="178"/>
      <c r="CF97" s="178"/>
      <c r="CG97" s="178"/>
      <c r="CH97" s="178"/>
      <c r="CI97" s="175"/>
      <c r="CJ97" s="176">
        <v>45535</v>
      </c>
      <c r="CK97" s="172">
        <v>0.13666666666666669</v>
      </c>
      <c r="CL97" s="172">
        <v>1.4366666666666668</v>
      </c>
      <c r="CM97" s="172">
        <v>2.4183333333333334</v>
      </c>
      <c r="CN97" s="172">
        <v>0.38499999999999995</v>
      </c>
      <c r="CO97" s="172">
        <v>3.08</v>
      </c>
      <c r="CP97" s="172">
        <v>2.8916666666666671</v>
      </c>
      <c r="CQ97" s="172"/>
      <c r="CR97" s="172"/>
      <c r="CS97" s="172"/>
      <c r="CT97" s="172"/>
      <c r="CU97" s="174"/>
      <c r="CV97" s="174"/>
      <c r="CW97" s="174"/>
      <c r="CX97" s="175"/>
      <c r="CY97" s="176">
        <v>45535</v>
      </c>
      <c r="CZ97" s="172">
        <v>3.6666666666666667E-2</v>
      </c>
      <c r="DA97" s="172">
        <v>2.67</v>
      </c>
      <c r="DB97" s="172">
        <v>2.6133333333333337</v>
      </c>
      <c r="DC97" s="172">
        <v>0.8933333333333332</v>
      </c>
      <c r="DD97" s="172">
        <v>3.5750000000000006</v>
      </c>
      <c r="DE97" s="172">
        <v>3.3699999999999997</v>
      </c>
      <c r="DF97" s="172"/>
      <c r="DG97" s="172"/>
      <c r="DH97" s="172"/>
      <c r="DI97" s="172"/>
      <c r="DJ97" s="174"/>
      <c r="DK97" s="174"/>
    </row>
    <row r="98" spans="1:115">
      <c r="B98" s="171">
        <v>45565</v>
      </c>
      <c r="C98" s="178">
        <v>4.4437381730622727</v>
      </c>
      <c r="D98" s="178">
        <v>30.831237695371904</v>
      </c>
      <c r="E98" s="178">
        <v>3.8514565381311039</v>
      </c>
      <c r="F98" s="178">
        <v>-20.008609891571304</v>
      </c>
      <c r="G98" s="96"/>
      <c r="H98" s="189">
        <v>28284.602999999999</v>
      </c>
      <c r="I98" s="189">
        <v>12095.344000000001</v>
      </c>
      <c r="J98" s="189">
        <v>53948.224999999999</v>
      </c>
      <c r="K98" s="189">
        <v>9807.1980000000003</v>
      </c>
      <c r="L98" s="174"/>
      <c r="M98" s="175"/>
      <c r="N98" s="175"/>
      <c r="O98" s="171">
        <v>45565</v>
      </c>
      <c r="P98" s="173">
        <v>4.4437381730622727</v>
      </c>
      <c r="Q98" s="173">
        <v>-3.4083250758559558</v>
      </c>
      <c r="R98" s="173">
        <v>3.0477757036617703</v>
      </c>
      <c r="S98" s="173">
        <v>15.161623035654648</v>
      </c>
      <c r="T98" s="178"/>
      <c r="U98" s="189">
        <v>28284.602999999999</v>
      </c>
      <c r="V98" s="189">
        <v>10044.236000000001</v>
      </c>
      <c r="W98" s="189">
        <v>8362.1579999999994</v>
      </c>
      <c r="X98" s="189">
        <v>3087.6370000000002</v>
      </c>
      <c r="Y98" s="175"/>
      <c r="Z98" s="175"/>
      <c r="AA98" s="250">
        <v>42643</v>
      </c>
      <c r="AB98" s="178">
        <v>2.1054569999999999</v>
      </c>
      <c r="AC98" s="178"/>
      <c r="AD98" s="178">
        <v>6.3642798577790796</v>
      </c>
      <c r="AE98" s="178"/>
      <c r="AF98" s="178"/>
      <c r="AH98" s="178"/>
      <c r="AI98" s="178"/>
      <c r="AJ98" s="175"/>
      <c r="AK98" s="175"/>
      <c r="AL98" s="250">
        <v>45565</v>
      </c>
      <c r="AM98" s="178"/>
      <c r="AN98" s="178">
        <v>6.9613484741834764E-2</v>
      </c>
      <c r="AP98" s="173">
        <v>1.0291576600307445E-2</v>
      </c>
      <c r="AQ98" s="173">
        <v>1.7049425787894357</v>
      </c>
      <c r="AR98" s="173">
        <v>3.9700559392896122</v>
      </c>
      <c r="AS98" s="173">
        <v>1.5273822285478977</v>
      </c>
      <c r="AT98" s="173">
        <v>0.37213208593994057</v>
      </c>
      <c r="AV98" s="173">
        <v>0.97663117015048073</v>
      </c>
      <c r="AW98" s="173">
        <v>1.4707118057882602</v>
      </c>
      <c r="AX98" s="178"/>
      <c r="AY98" s="178"/>
      <c r="AZ98" s="175"/>
      <c r="BA98" s="175"/>
      <c r="BB98" s="176">
        <v>45565</v>
      </c>
      <c r="BC98" s="173">
        <v>8.1989235021678208</v>
      </c>
      <c r="BD98" s="173">
        <v>2.116986817786537</v>
      </c>
      <c r="BE98" s="173">
        <v>2.6479516287267746</v>
      </c>
      <c r="BF98" s="251"/>
      <c r="BG98" s="189">
        <v>10649.65</v>
      </c>
      <c r="BH98" s="189">
        <v>41072.798000000003</v>
      </c>
      <c r="BI98" s="189">
        <v>27008.03</v>
      </c>
      <c r="BJ98" s="174"/>
      <c r="BK98" s="174"/>
      <c r="BL98" s="178"/>
      <c r="BM98" s="178"/>
      <c r="BN98" s="178"/>
      <c r="BO98" s="178"/>
      <c r="BP98" s="178"/>
      <c r="BQ98" s="178"/>
      <c r="BR98" s="175"/>
      <c r="BS98" s="252">
        <v>45536</v>
      </c>
      <c r="BT98" s="440">
        <v>17.122990603490003</v>
      </c>
      <c r="BU98" s="440">
        <v>5.2415103314099998</v>
      </c>
      <c r="BV98" s="440">
        <v>326.68047033847597</v>
      </c>
      <c r="BW98" s="440">
        <v>100</v>
      </c>
      <c r="BX98" s="178"/>
      <c r="BY98" s="178"/>
      <c r="BZ98" s="178"/>
      <c r="CA98" s="254"/>
      <c r="CB98" s="178"/>
      <c r="CC98" s="178"/>
      <c r="CD98" s="178"/>
      <c r="CE98" s="178"/>
      <c r="CF98" s="178"/>
      <c r="CG98" s="178"/>
      <c r="CH98" s="178"/>
      <c r="CI98" s="175"/>
      <c r="CJ98" s="176">
        <v>45565</v>
      </c>
      <c r="CK98" s="172">
        <v>0.13500000000000001</v>
      </c>
      <c r="CL98" s="172">
        <v>1.4783333333333335</v>
      </c>
      <c r="CM98" s="172">
        <v>2.3883333333333332</v>
      </c>
      <c r="CN98" s="172">
        <v>0.38166666666666665</v>
      </c>
      <c r="CO98" s="172">
        <v>3.043333333333333</v>
      </c>
      <c r="CP98" s="172">
        <v>2.9183333333333334</v>
      </c>
      <c r="CQ98" s="172"/>
      <c r="CR98" s="172"/>
      <c r="CS98" s="172"/>
      <c r="CT98" s="172"/>
      <c r="CU98" s="174"/>
      <c r="CV98" s="174"/>
      <c r="CW98" s="174"/>
      <c r="CX98" s="175"/>
      <c r="CY98" s="176">
        <v>45565</v>
      </c>
      <c r="CZ98" s="172">
        <v>3.8333333333333337E-2</v>
      </c>
      <c r="DA98" s="172">
        <v>2.6166666666666667</v>
      </c>
      <c r="DB98" s="172">
        <v>2.6533333333333329</v>
      </c>
      <c r="DC98" s="172">
        <v>0.88833333333333331</v>
      </c>
      <c r="DD98" s="172">
        <v>3.5083333333333342</v>
      </c>
      <c r="DE98" s="172">
        <v>3.288333333333334</v>
      </c>
      <c r="DF98" s="172"/>
      <c r="DG98" s="172"/>
      <c r="DH98" s="172"/>
      <c r="DI98" s="172"/>
      <c r="DJ98" s="174"/>
      <c r="DK98" s="174"/>
    </row>
    <row r="99" spans="1:115">
      <c r="B99" s="171">
        <v>45596</v>
      </c>
      <c r="C99" s="178">
        <v>4.0309621233791448</v>
      </c>
      <c r="D99" s="178">
        <v>29.10575220726923</v>
      </c>
      <c r="E99" s="178">
        <v>3.1680934043867515</v>
      </c>
      <c r="F99" s="178">
        <v>-19.508273846442737</v>
      </c>
      <c r="G99" s="96"/>
      <c r="H99" s="189">
        <v>28349.181</v>
      </c>
      <c r="I99" s="189">
        <v>12272.909</v>
      </c>
      <c r="J99" s="189">
        <v>53935.425000000003</v>
      </c>
      <c r="K99" s="189">
        <v>9404.8359999999993</v>
      </c>
      <c r="L99" s="174"/>
      <c r="M99" s="175"/>
      <c r="N99" s="175"/>
      <c r="O99" s="171">
        <v>45596</v>
      </c>
      <c r="P99" s="251">
        <v>4.0309621233791448</v>
      </c>
      <c r="Q99" s="251">
        <v>-4.4079077876200801</v>
      </c>
      <c r="R99" s="251">
        <v>3.3512890628797587</v>
      </c>
      <c r="S99" s="178">
        <v>14.512936589052883</v>
      </c>
      <c r="T99" s="178"/>
      <c r="U99" s="189">
        <v>28349.181</v>
      </c>
      <c r="V99" s="189">
        <v>10023.174999999999</v>
      </c>
      <c r="W99" s="189">
        <v>8398.4259999999995</v>
      </c>
      <c r="X99" s="189">
        <v>3119.9549999999999</v>
      </c>
      <c r="Y99" s="175"/>
      <c r="Z99" s="175"/>
      <c r="AA99" s="250">
        <v>42674</v>
      </c>
      <c r="AB99" s="178">
        <v>2.0692879999999998</v>
      </c>
      <c r="AC99" s="178">
        <v>3.6928549029999997</v>
      </c>
      <c r="AD99" s="178">
        <v>6.2311419615561903</v>
      </c>
      <c r="AE99" s="178">
        <v>8.8971849207727356</v>
      </c>
      <c r="AF99" s="178">
        <v>12.794245535908702</v>
      </c>
      <c r="AH99" s="178"/>
      <c r="AI99" s="178"/>
      <c r="AJ99" s="175"/>
      <c r="AK99" s="175"/>
      <c r="AL99" s="250">
        <v>45596</v>
      </c>
      <c r="AM99" s="178"/>
      <c r="AN99" s="178">
        <v>7.2729561785107547E-2</v>
      </c>
      <c r="AP99" s="173">
        <v>1.7870400113009166E-2</v>
      </c>
      <c r="AQ99" s="173">
        <v>1.7509222466015253</v>
      </c>
      <c r="AR99" s="173">
        <v>4.1085652981315199</v>
      </c>
      <c r="AS99" s="173">
        <v>1.5442056083094067</v>
      </c>
      <c r="AT99" s="173">
        <v>0.38208924915388126</v>
      </c>
      <c r="AV99" s="173">
        <v>1.003964385591688</v>
      </c>
      <c r="AW99" s="173">
        <v>1.5223018607904517</v>
      </c>
      <c r="AX99" s="178"/>
      <c r="AY99" s="178"/>
      <c r="AZ99" s="175"/>
      <c r="BA99" s="175"/>
      <c r="BB99" s="176">
        <v>45596</v>
      </c>
      <c r="BC99" s="173">
        <v>7.8432463995678159</v>
      </c>
      <c r="BD99" s="173">
        <v>1.9376894039031534</v>
      </c>
      <c r="BE99" s="173">
        <v>2.7236285824168371</v>
      </c>
      <c r="BF99" s="251"/>
      <c r="BG99" s="189">
        <v>10791.342000000001</v>
      </c>
      <c r="BH99" s="189">
        <v>41078.32</v>
      </c>
      <c r="BI99" s="189">
        <v>26939.664000000001</v>
      </c>
      <c r="BJ99" s="174"/>
      <c r="BK99" s="174"/>
      <c r="BL99" s="178"/>
      <c r="BM99" s="178"/>
      <c r="BN99" s="178"/>
      <c r="BO99" s="178"/>
      <c r="BP99" s="178"/>
      <c r="BQ99" s="178"/>
      <c r="BR99" s="175"/>
      <c r="BS99" s="252">
        <v>45566</v>
      </c>
      <c r="BT99" s="440">
        <v>16.810156993269999</v>
      </c>
      <c r="BU99" s="440">
        <v>5.1299235303600002</v>
      </c>
      <c r="BV99" s="440">
        <v>327.68825682846625</v>
      </c>
      <c r="BW99" s="440">
        <v>100</v>
      </c>
      <c r="BX99" s="178"/>
      <c r="BY99" s="178"/>
      <c r="BZ99" s="178"/>
      <c r="CA99" s="254"/>
      <c r="CB99" s="178"/>
      <c r="CC99" s="178"/>
      <c r="CD99" s="178"/>
      <c r="CE99" s="178"/>
      <c r="CF99" s="178"/>
      <c r="CG99" s="178"/>
      <c r="CH99" s="178"/>
      <c r="CI99" s="175"/>
      <c r="CJ99" s="176">
        <v>45596</v>
      </c>
      <c r="CK99" s="172">
        <v>0.13333333333333333</v>
      </c>
      <c r="CL99" s="172">
        <v>1.5200000000000002</v>
      </c>
      <c r="CM99" s="172">
        <v>2.3450000000000002</v>
      </c>
      <c r="CN99" s="172">
        <v>0.37666666666666665</v>
      </c>
      <c r="CO99" s="172">
        <v>2.9766666666666666</v>
      </c>
      <c r="CP99" s="172">
        <v>2.8683333333333336</v>
      </c>
      <c r="CQ99" s="172"/>
      <c r="CR99" s="172"/>
      <c r="CS99" s="172"/>
      <c r="CT99" s="172"/>
      <c r="CU99" s="174"/>
      <c r="CV99" s="174"/>
      <c r="CW99" s="174"/>
      <c r="CX99" s="175"/>
      <c r="CY99" s="176">
        <v>45596</v>
      </c>
      <c r="CZ99" s="172">
        <v>3.8333333333333337E-2</v>
      </c>
      <c r="DA99" s="172">
        <v>2.5866666666666664</v>
      </c>
      <c r="DB99" s="172">
        <v>2.6533333333333333</v>
      </c>
      <c r="DC99" s="172">
        <v>0.87333333333333341</v>
      </c>
      <c r="DD99" s="172">
        <v>3.4066666666666663</v>
      </c>
      <c r="DE99" s="172">
        <v>3.2116666666666664</v>
      </c>
      <c r="DF99" s="172"/>
      <c r="DG99" s="172"/>
      <c r="DH99" s="172"/>
      <c r="DI99" s="172"/>
      <c r="DJ99" s="174"/>
      <c r="DK99" s="174"/>
    </row>
    <row r="100" spans="1:115">
      <c r="B100" s="171">
        <v>45626</v>
      </c>
      <c r="C100" s="178">
        <v>4.7509194159730317</v>
      </c>
      <c r="D100" s="178">
        <v>29.976882259321648</v>
      </c>
      <c r="E100" s="178">
        <v>2.7447144389949552</v>
      </c>
      <c r="F100" s="178">
        <v>-26.251592646817489</v>
      </c>
      <c r="G100" s="96"/>
      <c r="H100" s="189">
        <v>28506.646000000001</v>
      </c>
      <c r="I100" s="189">
        <v>12477.201000000001</v>
      </c>
      <c r="J100" s="189">
        <v>53982.485999999997</v>
      </c>
      <c r="K100" s="189">
        <v>9131.4570000000003</v>
      </c>
      <c r="L100" s="174"/>
      <c r="M100" s="175"/>
      <c r="N100" s="175"/>
      <c r="O100" s="171">
        <v>45626</v>
      </c>
      <c r="P100" s="173">
        <v>4.7509194159730317</v>
      </c>
      <c r="Q100" s="173">
        <v>-3.238541608617107</v>
      </c>
      <c r="R100" s="173">
        <v>3.7586959455257585</v>
      </c>
      <c r="S100" s="173">
        <v>13.935386148883966</v>
      </c>
      <c r="T100" s="178"/>
      <c r="U100" s="189">
        <v>28506.646000000001</v>
      </c>
      <c r="V100" s="189">
        <v>10053.352000000001</v>
      </c>
      <c r="W100" s="189">
        <v>8442.6769999999997</v>
      </c>
      <c r="X100" s="189">
        <v>3150.22</v>
      </c>
      <c r="Y100" s="175"/>
      <c r="Z100" s="175"/>
      <c r="AA100" s="250">
        <v>42704</v>
      </c>
      <c r="AB100" s="178">
        <v>2.0123470000000001</v>
      </c>
      <c r="AC100" s="178">
        <v>3.8460702070000004</v>
      </c>
      <c r="AD100" s="178">
        <v>6.0371990898501497</v>
      </c>
      <c r="AE100" s="178">
        <v>9.2604083496670135</v>
      </c>
      <c r="AF100" s="178">
        <v>12.563225753483023</v>
      </c>
      <c r="AH100" s="178"/>
      <c r="AI100" s="178"/>
      <c r="AJ100" s="175"/>
      <c r="AK100" s="175"/>
      <c r="AL100" s="250">
        <v>45626</v>
      </c>
      <c r="AM100" s="178"/>
      <c r="AN100" s="178">
        <v>6.3462308051125557E-2</v>
      </c>
      <c r="AP100" s="173">
        <v>1.7653335318096246E-2</v>
      </c>
      <c r="AQ100" s="173">
        <v>1.7970698506848097</v>
      </c>
      <c r="AR100" s="173">
        <v>4.1209823959815077</v>
      </c>
      <c r="AS100" s="173">
        <v>1.5504769057665644</v>
      </c>
      <c r="AT100" s="173">
        <v>0.36408347552554043</v>
      </c>
      <c r="AV100" s="173">
        <v>1.0150942661675906</v>
      </c>
      <c r="AW100" s="173">
        <v>1.5485750656628989</v>
      </c>
      <c r="AX100" s="178"/>
      <c r="AY100" s="178"/>
      <c r="AZ100" s="175"/>
      <c r="BA100" s="175"/>
      <c r="BB100" s="176">
        <v>45626</v>
      </c>
      <c r="BC100" s="173">
        <v>4.3038012775206358</v>
      </c>
      <c r="BD100" s="173">
        <v>1.3315093740577044</v>
      </c>
      <c r="BE100" s="173">
        <v>2.9254679130735539</v>
      </c>
      <c r="BF100" s="251"/>
      <c r="BG100" s="189">
        <v>10675.638000000001</v>
      </c>
      <c r="BH100" s="189">
        <v>41021.659</v>
      </c>
      <c r="BI100" s="189">
        <v>26966.698</v>
      </c>
      <c r="BJ100" s="174"/>
      <c r="BK100" s="174"/>
      <c r="BL100" s="178"/>
      <c r="BM100" s="178"/>
      <c r="BN100" s="178"/>
      <c r="BO100" s="178"/>
      <c r="BP100" s="178"/>
      <c r="BQ100" s="178"/>
      <c r="BR100" s="175"/>
      <c r="BS100" s="252">
        <v>45597</v>
      </c>
      <c r="BT100" s="440">
        <v>16.886459225069999</v>
      </c>
      <c r="BU100" s="440">
        <v>5.3660456748399996</v>
      </c>
      <c r="BV100" s="440">
        <v>314.6909334791211</v>
      </c>
      <c r="BW100" s="440">
        <v>100</v>
      </c>
      <c r="BX100" s="178"/>
      <c r="BY100" s="178"/>
      <c r="BZ100" s="178"/>
      <c r="CA100" s="254"/>
      <c r="CB100" s="178"/>
      <c r="CC100" s="178"/>
      <c r="CD100" s="178"/>
      <c r="CE100" s="178"/>
      <c r="CF100" s="178"/>
      <c r="CG100" s="178"/>
      <c r="CH100" s="178"/>
      <c r="CI100" s="175"/>
      <c r="CJ100" s="176">
        <v>45626</v>
      </c>
      <c r="CK100" s="172">
        <v>0.13166666666666668</v>
      </c>
      <c r="CL100" s="172">
        <v>1.5350000000000001</v>
      </c>
      <c r="CM100" s="172">
        <v>2.3083333333333336</v>
      </c>
      <c r="CN100" s="172">
        <v>0.37000000000000005</v>
      </c>
      <c r="CO100" s="172">
        <v>2.893333333333334</v>
      </c>
      <c r="CP100" s="172">
        <v>2.81</v>
      </c>
      <c r="CQ100" s="172"/>
      <c r="CR100" s="172"/>
      <c r="CS100" s="172"/>
      <c r="CT100" s="172"/>
      <c r="CU100" s="174"/>
      <c r="CV100" s="174"/>
      <c r="CW100" s="174"/>
      <c r="CX100" s="175"/>
      <c r="CY100" s="176">
        <v>45626</v>
      </c>
      <c r="CZ100" s="172">
        <v>3.8333333333333337E-2</v>
      </c>
      <c r="DA100" s="172">
        <v>2.4883333333333337</v>
      </c>
      <c r="DB100" s="172">
        <v>2.5533333333333337</v>
      </c>
      <c r="DC100" s="172">
        <v>0.8566666666666668</v>
      </c>
      <c r="DD100" s="172">
        <v>3.2849999999999997</v>
      </c>
      <c r="DE100" s="172">
        <v>3.0649999999999999</v>
      </c>
      <c r="DF100" s="172"/>
      <c r="DG100" s="172"/>
      <c r="DH100" s="172"/>
      <c r="DI100" s="172"/>
      <c r="DJ100" s="174"/>
      <c r="DK100" s="174"/>
    </row>
    <row r="101" spans="1:115">
      <c r="B101" s="171">
        <v>45657</v>
      </c>
      <c r="C101" s="178">
        <v>5.4621530036235155</v>
      </c>
      <c r="D101" s="178">
        <v>33.581779049138106</v>
      </c>
      <c r="E101" s="178">
        <v>2.1734753304034626</v>
      </c>
      <c r="F101" s="178">
        <v>-30.626829713943295</v>
      </c>
      <c r="G101" s="96"/>
      <c r="H101" s="189">
        <v>28405.440999999999</v>
      </c>
      <c r="I101" s="189">
        <v>13111.796999999999</v>
      </c>
      <c r="J101" s="189">
        <v>54235.951000000001</v>
      </c>
      <c r="K101" s="189">
        <v>8854.0450000000001</v>
      </c>
      <c r="L101" s="174"/>
      <c r="M101" s="175"/>
      <c r="N101" s="175"/>
      <c r="O101" s="171">
        <v>45657</v>
      </c>
      <c r="P101" s="251">
        <v>5.4621530036235155</v>
      </c>
      <c r="Q101" s="251">
        <v>-2.0654113472324154</v>
      </c>
      <c r="R101" s="251">
        <v>3.9180119561297744</v>
      </c>
      <c r="S101" s="178">
        <v>13.523086299637587</v>
      </c>
      <c r="T101" s="178"/>
      <c r="U101" s="189">
        <v>28405.440999999999</v>
      </c>
      <c r="V101" s="189">
        <v>9762.2049999999999</v>
      </c>
      <c r="W101" s="189">
        <v>8472.5810000000001</v>
      </c>
      <c r="X101" s="189">
        <v>3160.8879999999999</v>
      </c>
      <c r="Y101" s="175"/>
      <c r="Z101" s="175"/>
      <c r="AA101" s="250">
        <v>42735</v>
      </c>
      <c r="AB101" s="178">
        <v>1.8481601909999998</v>
      </c>
      <c r="AC101" s="178">
        <v>3.4958254579999997</v>
      </c>
      <c r="AD101" s="178">
        <v>5.4531642870778603</v>
      </c>
      <c r="AE101" s="178">
        <v>8.4884027141632963</v>
      </c>
      <c r="AF101" s="178">
        <v>11.602947906208481</v>
      </c>
      <c r="AH101" s="178"/>
      <c r="AI101" s="178"/>
      <c r="AJ101" s="175"/>
      <c r="AK101" s="175"/>
      <c r="AL101" s="250">
        <v>45657</v>
      </c>
      <c r="AM101" s="178"/>
      <c r="AN101" s="178">
        <v>5.7655255193778794E-2</v>
      </c>
      <c r="AP101" s="173">
        <v>1.7278735096910375E-2</v>
      </c>
      <c r="AQ101" s="173">
        <v>1.7509009774641444</v>
      </c>
      <c r="AR101" s="173">
        <v>4.157319441767136</v>
      </c>
      <c r="AS101" s="173">
        <v>1.5361657195922416</v>
      </c>
      <c r="AT101" s="173">
        <v>0.27733182582072752</v>
      </c>
      <c r="AV101" s="173">
        <v>0.9783527745522248</v>
      </c>
      <c r="AW101" s="173">
        <v>1.5326113606208471</v>
      </c>
      <c r="AX101" s="178"/>
      <c r="AY101" s="178"/>
      <c r="AZ101" s="175"/>
      <c r="BA101" s="175"/>
      <c r="BB101" s="176">
        <v>45657</v>
      </c>
      <c r="BC101" s="173">
        <v>-0.33088013311569631</v>
      </c>
      <c r="BD101" s="173">
        <v>1.3722836857428033</v>
      </c>
      <c r="BE101" s="173">
        <v>2.9966953731452417</v>
      </c>
      <c r="BF101" s="251"/>
      <c r="BG101" s="189">
        <v>10911.245999999999</v>
      </c>
      <c r="BH101" s="189">
        <v>41625.33</v>
      </c>
      <c r="BI101" s="189">
        <v>27308.894</v>
      </c>
      <c r="BJ101" s="174"/>
      <c r="BK101" s="174"/>
      <c r="BL101" s="178"/>
      <c r="BM101" s="178"/>
      <c r="BN101" s="178"/>
      <c r="BO101" s="178"/>
      <c r="BP101" s="178"/>
      <c r="BQ101" s="178"/>
      <c r="BR101" s="175"/>
      <c r="BS101" s="252">
        <v>45627</v>
      </c>
      <c r="BT101" s="440">
        <v>17.05460995168</v>
      </c>
      <c r="BU101" s="440">
        <v>5.3985490239100002</v>
      </c>
      <c r="BV101" s="440">
        <v>315.91099527198293</v>
      </c>
      <c r="BW101" s="440">
        <v>100</v>
      </c>
      <c r="BX101" s="178"/>
      <c r="BY101" s="178"/>
      <c r="BZ101" s="178"/>
      <c r="CA101" s="254"/>
      <c r="CB101" s="178"/>
      <c r="CC101" s="178"/>
      <c r="CD101" s="178"/>
      <c r="CE101" s="178"/>
      <c r="CF101" s="178"/>
      <c r="CG101" s="178"/>
      <c r="CH101" s="178"/>
      <c r="CI101" s="175"/>
      <c r="CJ101" s="176">
        <v>45657</v>
      </c>
      <c r="CK101" s="172">
        <v>0.13</v>
      </c>
      <c r="CL101" s="172">
        <v>1.5183333333333333</v>
      </c>
      <c r="CM101" s="172">
        <v>2.2533333333333334</v>
      </c>
      <c r="CN101" s="172">
        <v>0.36499999999999999</v>
      </c>
      <c r="CO101" s="172">
        <v>2.7949999999999999</v>
      </c>
      <c r="CP101" s="172">
        <v>2.7349999999999994</v>
      </c>
      <c r="CQ101" s="172"/>
      <c r="CR101" s="172"/>
      <c r="CS101" s="172"/>
      <c r="CT101" s="172"/>
      <c r="CU101" s="174"/>
      <c r="CV101" s="174"/>
      <c r="CW101" s="174"/>
      <c r="CX101" s="175"/>
      <c r="CY101" s="176">
        <v>45657</v>
      </c>
      <c r="CZ101" s="172">
        <v>3.6666666666666667E-2</v>
      </c>
      <c r="DA101" s="172">
        <v>2.4116666666666666</v>
      </c>
      <c r="DB101" s="172">
        <v>2.4516666666666667</v>
      </c>
      <c r="DC101" s="172">
        <v>0.83999999999999986</v>
      </c>
      <c r="DD101" s="172">
        <v>3.1616666666666671</v>
      </c>
      <c r="DE101" s="172">
        <v>2.94</v>
      </c>
      <c r="DF101" s="172"/>
      <c r="DG101" s="172"/>
      <c r="DH101" s="172"/>
      <c r="DI101" s="172"/>
      <c r="DJ101" s="174"/>
      <c r="DK101" s="174"/>
    </row>
    <row r="102" spans="1:115">
      <c r="B102" s="171">
        <v>45688</v>
      </c>
      <c r="C102" s="178">
        <v>6.3045422536257556</v>
      </c>
      <c r="D102" s="178">
        <v>32.263695136577475</v>
      </c>
      <c r="E102" s="178">
        <v>4.5718654245147539</v>
      </c>
      <c r="F102" s="178">
        <v>-24.044344669968908</v>
      </c>
      <c r="G102" s="96"/>
      <c r="H102" s="189">
        <v>28621.52</v>
      </c>
      <c r="I102" s="189">
        <v>13637.125</v>
      </c>
      <c r="J102" s="189">
        <v>54960.582999999999</v>
      </c>
      <c r="K102" s="189">
        <v>8996.56</v>
      </c>
      <c r="L102" s="174"/>
      <c r="M102" s="175"/>
      <c r="N102" s="175"/>
      <c r="O102" s="171">
        <v>45688</v>
      </c>
      <c r="P102" s="173">
        <v>6.3045422536257556</v>
      </c>
      <c r="Q102" s="173">
        <v>-0.34258491127908686</v>
      </c>
      <c r="R102" s="173">
        <v>4.1983796842370413</v>
      </c>
      <c r="S102" s="173">
        <v>13.086753231240046</v>
      </c>
      <c r="T102" s="178"/>
      <c r="U102" s="189">
        <v>28621.52</v>
      </c>
      <c r="V102" s="189">
        <v>9935.9269999999997</v>
      </c>
      <c r="W102" s="189">
        <v>8493.857</v>
      </c>
      <c r="X102" s="189">
        <v>3180.9630000000002</v>
      </c>
      <c r="Y102" s="175"/>
      <c r="Z102" s="175"/>
      <c r="AA102" s="250">
        <v>42766</v>
      </c>
      <c r="AB102" s="178">
        <v>1.8096628049999999</v>
      </c>
      <c r="AC102" s="178">
        <v>3.3329421000000004</v>
      </c>
      <c r="AD102" s="178">
        <v>5.3896093931830302</v>
      </c>
      <c r="AE102" s="178">
        <v>8.14345402085595</v>
      </c>
      <c r="AF102" s="178">
        <v>11.579470398838511</v>
      </c>
      <c r="AH102" s="178"/>
      <c r="AI102" s="178"/>
      <c r="AJ102" s="175"/>
      <c r="AK102" s="175"/>
      <c r="AL102" s="250">
        <v>45688</v>
      </c>
      <c r="AM102" s="178"/>
      <c r="AN102" s="178">
        <v>5.6947797868904103E-2</v>
      </c>
      <c r="AO102" s="173">
        <v>0</v>
      </c>
      <c r="AP102" s="173">
        <v>1.7075517550823038E-2</v>
      </c>
      <c r="AQ102" s="173">
        <v>1.7481708456352774</v>
      </c>
      <c r="AR102" s="173">
        <v>4.127224778833142</v>
      </c>
      <c r="AS102" s="173">
        <v>1.5584389897028768</v>
      </c>
      <c r="AT102" s="173">
        <v>0.26664971856261621</v>
      </c>
      <c r="AV102" s="173">
        <v>0.97208384693427163</v>
      </c>
      <c r="AW102" s="173">
        <v>1.5307689810982728</v>
      </c>
      <c r="AX102" s="178"/>
      <c r="AY102" s="178"/>
      <c r="AZ102" s="175"/>
      <c r="BA102" s="175"/>
      <c r="BB102" s="176">
        <v>45688</v>
      </c>
      <c r="BC102" s="173">
        <v>1.9095666718953686</v>
      </c>
      <c r="BD102" s="173">
        <v>2.3989127680580591</v>
      </c>
      <c r="BE102" s="173">
        <v>3.3182373042687008</v>
      </c>
      <c r="BF102" s="251"/>
      <c r="BG102" s="189">
        <v>10732.712</v>
      </c>
      <c r="BH102" s="189">
        <v>41567.915000000001</v>
      </c>
      <c r="BI102" s="189">
        <v>27405.241999999998</v>
      </c>
      <c r="BJ102" s="174"/>
      <c r="BK102" s="174"/>
      <c r="BL102" s="178"/>
      <c r="BM102" s="178"/>
      <c r="BN102" s="178"/>
      <c r="BO102" s="178"/>
      <c r="BP102" s="178"/>
      <c r="BQ102" s="178"/>
      <c r="BR102" s="175"/>
      <c r="BS102" s="252">
        <v>45658</v>
      </c>
      <c r="BT102" s="440">
        <v>17.579514969129999</v>
      </c>
      <c r="BU102" s="440">
        <v>5.5215640624999995</v>
      </c>
      <c r="BV102" s="440">
        <v>318.37926301574987</v>
      </c>
      <c r="BW102" s="440">
        <v>100</v>
      </c>
      <c r="BX102" s="178"/>
      <c r="BY102" s="178"/>
      <c r="BZ102" s="178"/>
      <c r="CA102" s="254"/>
      <c r="CB102" s="178"/>
      <c r="CC102" s="178"/>
      <c r="CD102" s="178"/>
      <c r="CE102" s="178"/>
      <c r="CF102" s="178"/>
      <c r="CG102" s="178"/>
      <c r="CH102" s="178"/>
      <c r="CI102" s="175"/>
      <c r="CJ102" s="176">
        <v>45688</v>
      </c>
      <c r="CK102" s="172">
        <v>0.12333333333333334</v>
      </c>
      <c r="CL102" s="172">
        <v>1.4966666666666668</v>
      </c>
      <c r="CM102" s="172">
        <v>2.1933333333333334</v>
      </c>
      <c r="CN102" s="172">
        <v>0.35833333333333334</v>
      </c>
      <c r="CO102" s="172">
        <v>2.6799999999999997</v>
      </c>
      <c r="CP102" s="172">
        <v>2.66</v>
      </c>
      <c r="CQ102" s="172"/>
      <c r="CR102" s="172"/>
      <c r="CS102" s="172"/>
      <c r="CT102" s="172"/>
      <c r="CU102" s="174"/>
      <c r="CV102" s="174"/>
      <c r="CW102" s="174"/>
      <c r="CX102" s="175"/>
      <c r="CY102" s="176">
        <v>45688</v>
      </c>
      <c r="CZ102" s="172">
        <v>3.3333333333333333E-2</v>
      </c>
      <c r="DA102" s="172">
        <v>2.2650000000000001</v>
      </c>
      <c r="DB102" s="172">
        <v>2.3533333333333335</v>
      </c>
      <c r="DC102" s="172">
        <v>0.82166666666666666</v>
      </c>
      <c r="DD102" s="172">
        <v>3.026666666666666</v>
      </c>
      <c r="DE102" s="172">
        <v>2.8149999999999999</v>
      </c>
      <c r="DF102" s="172"/>
      <c r="DG102" s="172"/>
      <c r="DH102" s="172"/>
      <c r="DI102" s="172"/>
      <c r="DJ102" s="174"/>
      <c r="DK102" s="174"/>
    </row>
    <row r="103" spans="1:115">
      <c r="B103" s="171">
        <v>45716</v>
      </c>
      <c r="C103" s="178">
        <v>7.1799040540117876</v>
      </c>
      <c r="D103" s="178">
        <v>29.595997006967465</v>
      </c>
      <c r="E103" s="178">
        <v>5.0473540331757327</v>
      </c>
      <c r="F103" s="178">
        <v>-23.565026511561282</v>
      </c>
      <c r="G103" s="96"/>
      <c r="H103" s="189">
        <v>28877.339</v>
      </c>
      <c r="I103" s="189">
        <v>13786.474</v>
      </c>
      <c r="J103" s="189">
        <v>55318.527000000002</v>
      </c>
      <c r="K103" s="189">
        <v>8853.7970000000005</v>
      </c>
      <c r="L103" s="174"/>
      <c r="M103" s="175"/>
      <c r="N103" s="175"/>
      <c r="O103" s="171">
        <v>45716</v>
      </c>
      <c r="P103" s="173">
        <v>7.1799040540117876</v>
      </c>
      <c r="Q103" s="173">
        <v>1.6685396332606794</v>
      </c>
      <c r="R103" s="173">
        <v>4.549133114363757</v>
      </c>
      <c r="S103" s="173">
        <v>12.72571187809417</v>
      </c>
      <c r="T103" s="178"/>
      <c r="U103" s="189">
        <v>28877.339</v>
      </c>
      <c r="V103" s="189">
        <v>10107.325000000001</v>
      </c>
      <c r="W103" s="189">
        <v>8535.3860000000004</v>
      </c>
      <c r="X103" s="189">
        <v>3210.5410000000002</v>
      </c>
      <c r="Y103" s="175"/>
      <c r="Z103" s="175"/>
      <c r="AA103" s="250">
        <v>42794</v>
      </c>
      <c r="AB103" s="178">
        <v>1.7775238420000001</v>
      </c>
      <c r="AC103" s="178">
        <v>3.3849153830000001</v>
      </c>
      <c r="AD103" s="178">
        <v>5.2954506298544803</v>
      </c>
      <c r="AE103" s="178">
        <v>8.2334696887670198</v>
      </c>
      <c r="AF103" s="178">
        <v>11.787374694659549</v>
      </c>
      <c r="AH103" s="178"/>
      <c r="AI103" s="178"/>
      <c r="AJ103" s="175"/>
      <c r="AK103" s="175"/>
      <c r="AL103" s="250">
        <v>45716</v>
      </c>
      <c r="AM103" s="178"/>
      <c r="AN103" s="178">
        <v>5.5910115580076941E-2</v>
      </c>
      <c r="AP103" s="173">
        <v>1.709666597301544E-2</v>
      </c>
      <c r="AQ103" s="173">
        <v>1.8483184125429202</v>
      </c>
      <c r="AR103" s="173">
        <v>4.166134518066575</v>
      </c>
      <c r="AS103" s="173">
        <v>1.5526383866174351</v>
      </c>
      <c r="AT103" s="173">
        <v>0.25778555919909119</v>
      </c>
      <c r="AV103" s="173">
        <v>0.99726414823500409</v>
      </c>
      <c r="AW103" s="173">
        <v>1.5590159494425677</v>
      </c>
      <c r="AX103" s="178"/>
      <c r="AY103" s="178"/>
      <c r="AZ103" s="175"/>
      <c r="BA103" s="175"/>
      <c r="BB103" s="176">
        <v>45716</v>
      </c>
      <c r="BC103" s="173">
        <v>1.7394214108776174</v>
      </c>
      <c r="BD103" s="173">
        <v>3.2906598733770442</v>
      </c>
      <c r="BE103" s="173">
        <v>4.7538341163646303</v>
      </c>
      <c r="BF103" s="251"/>
      <c r="BG103" s="189">
        <v>10741.816999999999</v>
      </c>
      <c r="BH103" s="189">
        <v>41799.029000000002</v>
      </c>
      <c r="BI103" s="189">
        <v>27582.29</v>
      </c>
      <c r="BJ103" s="174"/>
      <c r="BK103" s="174"/>
      <c r="BL103" s="178"/>
      <c r="BM103" s="178"/>
      <c r="BN103" s="178"/>
      <c r="BO103" s="178"/>
      <c r="BP103" s="178"/>
      <c r="BQ103" s="178"/>
      <c r="BR103" s="175"/>
      <c r="BS103" s="252">
        <v>45689</v>
      </c>
      <c r="BT103" s="440">
        <v>17.63329795045</v>
      </c>
      <c r="BU103" s="440">
        <v>5.6835223734299998</v>
      </c>
      <c r="BV103" s="440">
        <v>310.25298735312839</v>
      </c>
      <c r="BW103" s="440">
        <v>100</v>
      </c>
      <c r="BX103" s="178"/>
      <c r="BY103" s="178"/>
      <c r="BZ103" s="178"/>
      <c r="CA103" s="254"/>
      <c r="CB103" s="178"/>
      <c r="CC103" s="178"/>
      <c r="CD103" s="178"/>
      <c r="CE103" s="178"/>
      <c r="CF103" s="178"/>
      <c r="CG103" s="178"/>
      <c r="CH103" s="178"/>
      <c r="CI103" s="175"/>
      <c r="CJ103" s="176">
        <v>45716</v>
      </c>
      <c r="CK103" s="172">
        <v>0.11666666666666665</v>
      </c>
      <c r="CL103" s="172">
        <v>1.4366666666666665</v>
      </c>
      <c r="CM103" s="172">
        <v>2.1316666666666664</v>
      </c>
      <c r="CN103" s="172">
        <v>0.34833333333333338</v>
      </c>
      <c r="CO103" s="172">
        <v>2.5483333333333333</v>
      </c>
      <c r="CP103" s="172">
        <v>2.5766666666666671</v>
      </c>
      <c r="CQ103" s="172"/>
      <c r="CR103" s="172"/>
      <c r="CS103" s="172"/>
      <c r="CT103" s="172"/>
      <c r="CU103" s="174"/>
      <c r="CV103" s="174"/>
      <c r="CW103" s="174"/>
      <c r="CX103" s="175"/>
      <c r="CY103" s="176">
        <v>45716</v>
      </c>
      <c r="CZ103" s="172">
        <v>3.3333333333333333E-2</v>
      </c>
      <c r="DA103" s="172">
        <v>2.1383333333333332</v>
      </c>
      <c r="DB103" s="172">
        <v>2.2583333333333333</v>
      </c>
      <c r="DC103" s="172">
        <v>0.79333333333333333</v>
      </c>
      <c r="DD103" s="172">
        <v>2.875</v>
      </c>
      <c r="DE103" s="172">
        <v>2.72</v>
      </c>
      <c r="DF103" s="172"/>
      <c r="DG103" s="172"/>
      <c r="DH103" s="172"/>
      <c r="DI103" s="172"/>
      <c r="DJ103" s="174"/>
      <c r="DK103" s="174"/>
    </row>
    <row r="104" spans="1:115">
      <c r="B104" s="171">
        <v>45747</v>
      </c>
      <c r="C104" s="178">
        <v>7.6134635969434372</v>
      </c>
      <c r="D104" s="178">
        <v>21.822973178955785</v>
      </c>
      <c r="E104" s="178">
        <v>4.4026575898084896</v>
      </c>
      <c r="F104" s="178">
        <v>-20.883635149851809</v>
      </c>
      <c r="G104" s="178"/>
      <c r="H104" s="189">
        <v>29102.799999999999</v>
      </c>
      <c r="I104" s="189">
        <v>14042.298999999999</v>
      </c>
      <c r="J104" s="189">
        <v>55170.982000000004</v>
      </c>
      <c r="K104" s="189">
        <v>8212.8760000000002</v>
      </c>
      <c r="L104" s="174"/>
      <c r="M104" s="175"/>
      <c r="N104" s="175"/>
      <c r="O104" s="171">
        <v>45747</v>
      </c>
      <c r="P104" s="251">
        <v>7.6134635969434372</v>
      </c>
      <c r="Q104" s="251">
        <v>0.87332290839059468</v>
      </c>
      <c r="R104" s="251">
        <v>4.9369621208168235</v>
      </c>
      <c r="S104" s="178">
        <v>12.311473709682996</v>
      </c>
      <c r="T104" s="174"/>
      <c r="U104" s="189">
        <v>29102.799999999999</v>
      </c>
      <c r="V104" s="189">
        <v>10060.617</v>
      </c>
      <c r="W104" s="189">
        <v>8587.4249999999993</v>
      </c>
      <c r="X104" s="189">
        <v>3248.8339999999998</v>
      </c>
      <c r="Y104" s="175"/>
      <c r="Z104" s="175"/>
      <c r="AA104" s="250">
        <v>42825</v>
      </c>
      <c r="AB104" s="178">
        <v>1.7961173559999999</v>
      </c>
      <c r="AC104" s="178">
        <v>3.3439692619999999</v>
      </c>
      <c r="AD104" s="178">
        <v>5.2063301070003902</v>
      </c>
      <c r="AE104" s="178">
        <v>8.0078697509709897</v>
      </c>
      <c r="AF104" s="178">
        <v>11.262009865881723</v>
      </c>
      <c r="AH104" s="178"/>
      <c r="AI104" s="178"/>
      <c r="AJ104" s="175"/>
      <c r="AK104" s="175"/>
      <c r="AL104" s="250">
        <v>45747</v>
      </c>
      <c r="AM104" s="178"/>
      <c r="AN104" s="178">
        <v>5.7110705086236842E-2</v>
      </c>
      <c r="AP104" s="173">
        <v>8.2304506969929237E-3</v>
      </c>
      <c r="AQ104" s="173">
        <v>1.9559253234813803</v>
      </c>
      <c r="AR104" s="173">
        <v>4.1709335244952488</v>
      </c>
      <c r="AS104" s="173">
        <v>1.5350925262460402</v>
      </c>
      <c r="AT104" s="173">
        <v>0.2390261737210867</v>
      </c>
      <c r="AV104" s="173">
        <v>1.0266174064067073</v>
      </c>
      <c r="AW104" s="173">
        <v>1.6151181230252338</v>
      </c>
      <c r="AX104" s="178"/>
      <c r="AY104" s="178"/>
      <c r="AZ104" s="175"/>
      <c r="BA104" s="175"/>
      <c r="BB104" s="176">
        <v>45747</v>
      </c>
      <c r="BC104" s="173">
        <v>3.6679624980131775</v>
      </c>
      <c r="BD104" s="173">
        <v>3.2544778370719118</v>
      </c>
      <c r="BE104" s="173">
        <v>3.6020146265302033</v>
      </c>
      <c r="BF104" s="251"/>
      <c r="BG104" s="189">
        <v>10879.085999999999</v>
      </c>
      <c r="BH104" s="189">
        <v>41763.667000000001</v>
      </c>
      <c r="BI104" s="189">
        <v>27392.411</v>
      </c>
      <c r="BJ104" s="174"/>
      <c r="BK104" s="174"/>
      <c r="BL104" s="178"/>
      <c r="BM104" s="178"/>
      <c r="BN104" s="178"/>
      <c r="BO104" s="178"/>
      <c r="BP104" s="178"/>
      <c r="BQ104" s="178"/>
      <c r="BR104" s="175"/>
      <c r="BS104" s="252">
        <v>45717</v>
      </c>
      <c r="BT104" s="440">
        <v>17.0826129159</v>
      </c>
      <c r="BU104" s="440">
        <v>5.7379979604099995</v>
      </c>
      <c r="BV104" s="440">
        <v>297.71033440171158</v>
      </c>
      <c r="BW104" s="178">
        <v>100</v>
      </c>
      <c r="BX104" s="178"/>
      <c r="BY104" s="178"/>
      <c r="BZ104" s="178"/>
      <c r="CA104" s="254"/>
      <c r="CB104" s="178"/>
      <c r="CC104" s="178"/>
      <c r="CD104" s="178"/>
      <c r="CE104" s="178"/>
      <c r="CF104" s="178"/>
      <c r="CG104" s="178"/>
      <c r="CH104" s="178"/>
      <c r="CI104" s="175"/>
      <c r="CJ104" s="176">
        <v>45747</v>
      </c>
      <c r="CK104" s="172">
        <v>0.10999999999999999</v>
      </c>
      <c r="CL104" s="172">
        <v>1.3766666666666669</v>
      </c>
      <c r="CM104" s="172">
        <v>2.0516666666666667</v>
      </c>
      <c r="CN104" s="172">
        <v>0.33833333333333337</v>
      </c>
      <c r="CO104" s="172">
        <v>2.4016666666666664</v>
      </c>
      <c r="CP104" s="172">
        <v>2.4316666666666666</v>
      </c>
      <c r="CQ104" s="172"/>
      <c r="CR104" s="172"/>
      <c r="CS104" s="172"/>
      <c r="CT104" s="172"/>
      <c r="CU104" s="174"/>
      <c r="CV104" s="174"/>
      <c r="CW104" s="174"/>
      <c r="CX104" s="175"/>
      <c r="CY104" s="176">
        <v>45747</v>
      </c>
      <c r="CZ104" s="172">
        <v>3.3333333333333333E-2</v>
      </c>
      <c r="DA104" s="172">
        <v>2.02</v>
      </c>
      <c r="DB104" s="172">
        <v>2.1916666666666669</v>
      </c>
      <c r="DC104" s="172">
        <v>0.7583333333333333</v>
      </c>
      <c r="DD104" s="172">
        <v>2.7149999999999999</v>
      </c>
      <c r="DE104" s="172">
        <v>2.6366666666666667</v>
      </c>
      <c r="DF104" s="174"/>
      <c r="DG104" s="174"/>
      <c r="DH104" s="174"/>
      <c r="DI104" s="174"/>
      <c r="DJ104" s="174"/>
      <c r="DK104" s="174"/>
    </row>
    <row r="105" spans="1:115">
      <c r="B105" s="171">
        <v>45777</v>
      </c>
      <c r="C105" s="178">
        <v>7.4117664187161036</v>
      </c>
      <c r="D105" s="178">
        <v>18.419376008967546</v>
      </c>
      <c r="E105" s="178">
        <v>4.5190941652764272</v>
      </c>
      <c r="F105" s="178">
        <v>-21.166697078021723</v>
      </c>
      <c r="G105" s="178"/>
      <c r="H105" s="189">
        <v>29215.472000000002</v>
      </c>
      <c r="I105" s="189">
        <v>14090.627999999999</v>
      </c>
      <c r="J105" s="189">
        <v>54896.243999999999</v>
      </c>
      <c r="K105" s="189">
        <v>7603.8819999999996</v>
      </c>
      <c r="L105" s="174"/>
      <c r="M105" s="175"/>
      <c r="N105" s="175"/>
      <c r="O105" s="171">
        <v>45777</v>
      </c>
      <c r="P105" s="251">
        <v>7.4117664187161036</v>
      </c>
      <c r="Q105" s="251">
        <v>0.10371350612801145</v>
      </c>
      <c r="R105" s="251">
        <v>5.3013342057004698</v>
      </c>
      <c r="S105" s="178">
        <v>11.938669555301251</v>
      </c>
      <c r="T105" s="174"/>
      <c r="U105" s="189">
        <v>29215.472000000002</v>
      </c>
      <c r="V105" s="189">
        <v>10035.128000000001</v>
      </c>
      <c r="W105" s="189">
        <v>8652.32</v>
      </c>
      <c r="X105" s="189">
        <v>3292.32</v>
      </c>
      <c r="Y105" s="175"/>
      <c r="Z105" s="175"/>
      <c r="AA105" s="250">
        <v>42855</v>
      </c>
      <c r="AB105" s="178">
        <v>1.7841503829999998</v>
      </c>
      <c r="AC105" s="178">
        <v>3.263732954</v>
      </c>
      <c r="AD105" s="178">
        <v>5.2167859663582696</v>
      </c>
      <c r="AE105" s="178">
        <v>7.8915579082146179</v>
      </c>
      <c r="AF105" s="178">
        <v>10.978390396149189</v>
      </c>
      <c r="AH105" s="178"/>
      <c r="AI105" s="178"/>
      <c r="AJ105" s="175"/>
      <c r="AK105" s="175"/>
      <c r="AL105" s="250">
        <v>45777</v>
      </c>
      <c r="AM105" s="178"/>
      <c r="AN105" s="178">
        <v>5.6638805410476563E-2</v>
      </c>
      <c r="AO105" s="173" t="s">
        <v>314</v>
      </c>
      <c r="AP105" s="173">
        <v>1.0833876139511608E-2</v>
      </c>
      <c r="AQ105" s="173">
        <v>1.9551783243803886</v>
      </c>
      <c r="AR105" s="173">
        <v>4.3149770055450736</v>
      </c>
      <c r="AS105" s="173">
        <v>1.5150338509344476</v>
      </c>
      <c r="AT105" s="173">
        <v>0.23492072470394149</v>
      </c>
      <c r="AU105" s="173" t="s">
        <v>314</v>
      </c>
      <c r="AV105" s="173">
        <v>1.0313205129300653</v>
      </c>
      <c r="AW105" s="173">
        <v>1.6283347943386095</v>
      </c>
      <c r="AX105" s="178"/>
      <c r="AY105" s="178"/>
      <c r="AZ105" s="175"/>
      <c r="BA105" s="175"/>
      <c r="BB105" s="176">
        <v>45777</v>
      </c>
      <c r="BC105" s="178">
        <v>2.6957677638431932</v>
      </c>
      <c r="BD105" s="178">
        <v>3.5342055586035315</v>
      </c>
      <c r="BE105" s="178">
        <v>4.1990466269914872</v>
      </c>
      <c r="BF105" s="174"/>
      <c r="BG105" s="189">
        <v>10774.956</v>
      </c>
      <c r="BH105" s="189">
        <v>41750.86</v>
      </c>
      <c r="BI105" s="189">
        <v>27532.76</v>
      </c>
      <c r="BJ105" s="174"/>
      <c r="BK105" s="174"/>
      <c r="BL105" s="178"/>
      <c r="BM105" s="178"/>
      <c r="BN105" s="178"/>
      <c r="BO105" s="178"/>
      <c r="BP105" s="178"/>
      <c r="BQ105" s="178"/>
      <c r="BR105" s="175"/>
      <c r="BS105" s="252">
        <v>45748</v>
      </c>
      <c r="BT105" s="440">
        <v>16.67086483273</v>
      </c>
      <c r="BU105" s="440">
        <v>5.3336874508900003</v>
      </c>
      <c r="BV105" s="440">
        <v>312.55796268955044</v>
      </c>
      <c r="BW105" s="178">
        <v>100</v>
      </c>
      <c r="BX105" s="178"/>
      <c r="BY105" s="178"/>
      <c r="BZ105" s="178"/>
      <c r="CA105" s="254"/>
      <c r="CB105" s="178"/>
      <c r="CC105" s="178"/>
      <c r="CD105" s="178"/>
      <c r="CE105" s="178"/>
      <c r="CF105" s="178"/>
      <c r="CG105" s="178"/>
      <c r="CH105" s="178"/>
      <c r="CI105" s="175"/>
      <c r="CJ105" s="176">
        <v>45777</v>
      </c>
      <c r="CK105" s="172">
        <v>0.10333333333333332</v>
      </c>
      <c r="CL105" s="172">
        <v>1.3116666666666668</v>
      </c>
      <c r="CM105" s="172">
        <v>1.9749999999999999</v>
      </c>
      <c r="CN105" s="172">
        <v>0.32666666666666672</v>
      </c>
      <c r="CO105" s="172">
        <v>2.2716666666666665</v>
      </c>
      <c r="CP105" s="172">
        <v>2.3649999999999998</v>
      </c>
      <c r="CQ105" s="172"/>
      <c r="CR105" s="172"/>
      <c r="CS105" s="172"/>
      <c r="CT105" s="172"/>
      <c r="CU105" s="174"/>
      <c r="CV105" s="174"/>
      <c r="CW105" s="174"/>
      <c r="CX105" s="175"/>
      <c r="CY105" s="176">
        <v>45777</v>
      </c>
      <c r="CZ105" s="172">
        <v>3.3333333333333333E-2</v>
      </c>
      <c r="DA105" s="172">
        <v>1.8833333333333335</v>
      </c>
      <c r="DB105" s="172">
        <v>2.0983333333333336</v>
      </c>
      <c r="DC105" s="172">
        <v>0.72166666666666657</v>
      </c>
      <c r="DD105" s="172">
        <v>2.5633333333333335</v>
      </c>
      <c r="DE105" s="172">
        <v>2.5733333333333333</v>
      </c>
      <c r="DF105" s="174"/>
      <c r="DG105" s="174"/>
      <c r="DH105" s="174"/>
      <c r="DI105" s="174"/>
      <c r="DJ105" s="174"/>
      <c r="DK105" s="174"/>
    </row>
    <row r="106" spans="1:115">
      <c r="B106" s="171">
        <v>45808</v>
      </c>
      <c r="C106" s="178">
        <v>8.3677811578111836</v>
      </c>
      <c r="D106" s="178">
        <v>19.127124689444798</v>
      </c>
      <c r="E106" s="178">
        <v>5.9993782402167017</v>
      </c>
      <c r="F106" s="178">
        <v>-15.095728869873803</v>
      </c>
      <c r="G106" s="178"/>
      <c r="H106" s="189">
        <v>29451.735000000001</v>
      </c>
      <c r="I106" s="189">
        <v>14141.194999999998</v>
      </c>
      <c r="J106" s="189">
        <v>56365.038999999997</v>
      </c>
      <c r="K106" s="189">
        <v>8721.0390000000007</v>
      </c>
      <c r="L106" s="174"/>
      <c r="M106" s="175"/>
      <c r="N106" s="175"/>
      <c r="O106" s="171">
        <v>45808</v>
      </c>
      <c r="P106" s="251">
        <v>8.3677811578111836</v>
      </c>
      <c r="Q106" s="251">
        <v>0.90853484745132551</v>
      </c>
      <c r="R106" s="251">
        <v>5.796754513690372</v>
      </c>
      <c r="S106" s="178">
        <v>11.337148325641033</v>
      </c>
      <c r="T106" s="174"/>
      <c r="U106" s="189">
        <v>29451.735000000001</v>
      </c>
      <c r="V106" s="189">
        <v>10083.136</v>
      </c>
      <c r="W106" s="189">
        <v>8728.5380000000005</v>
      </c>
      <c r="X106" s="189">
        <v>3322.7080000000001</v>
      </c>
      <c r="Y106" s="175"/>
      <c r="Z106" s="175"/>
      <c r="AA106" s="250">
        <v>42886</v>
      </c>
      <c r="AB106" s="178">
        <v>1.7491531140000001</v>
      </c>
      <c r="AC106" s="178">
        <v>3.1911960229999998</v>
      </c>
      <c r="AD106" s="178">
        <v>5.1130504622754396</v>
      </c>
      <c r="AE106" s="178">
        <v>7.6907736597202963</v>
      </c>
      <c r="AF106" s="178">
        <v>10.742702721673107</v>
      </c>
      <c r="AH106" s="178"/>
      <c r="AI106" s="178"/>
      <c r="AJ106" s="175"/>
      <c r="AK106" s="175"/>
      <c r="AL106" s="250">
        <v>45808</v>
      </c>
      <c r="AM106" s="178"/>
      <c r="AN106" s="178">
        <v>5.6558965887026164E-2</v>
      </c>
      <c r="AO106" s="173" t="s">
        <v>314</v>
      </c>
      <c r="AP106" s="173">
        <v>7.6567318455581989E-3</v>
      </c>
      <c r="AQ106" s="173">
        <v>1.9323880941763256</v>
      </c>
      <c r="AR106" s="173">
        <v>4.475921583979324</v>
      </c>
      <c r="AS106" s="173">
        <v>1.5464994017099225</v>
      </c>
      <c r="AT106" s="173">
        <v>0.21177862587791743</v>
      </c>
      <c r="AU106" s="173" t="s">
        <v>314</v>
      </c>
      <c r="AV106" s="173">
        <v>1.010035600793787</v>
      </c>
      <c r="AW106" s="173">
        <v>1.5794209411218507</v>
      </c>
      <c r="AX106" s="178"/>
      <c r="AY106" s="178"/>
      <c r="AZ106" s="175"/>
      <c r="BA106" s="175"/>
      <c r="BB106" s="176">
        <v>45808</v>
      </c>
      <c r="BC106" s="178">
        <v>5.9482262986041867</v>
      </c>
      <c r="BD106" s="178">
        <v>5.4896645448491599</v>
      </c>
      <c r="BE106" s="178">
        <v>6.171719410362897</v>
      </c>
      <c r="BF106" s="174"/>
      <c r="BG106" s="189">
        <v>10938.755999999999</v>
      </c>
      <c r="BH106" s="189">
        <v>42577.673000000003</v>
      </c>
      <c r="BI106" s="189">
        <v>28211.738000000001</v>
      </c>
      <c r="BJ106" s="174"/>
      <c r="BK106" s="174"/>
      <c r="BL106" s="178"/>
      <c r="BM106" s="178"/>
      <c r="BN106" s="178"/>
      <c r="BO106" s="178"/>
      <c r="BP106" s="178"/>
      <c r="BQ106" s="178"/>
      <c r="BR106" s="175"/>
      <c r="BS106" s="252">
        <v>45778</v>
      </c>
      <c r="BT106" s="440">
        <v>17.69373249829</v>
      </c>
      <c r="BU106" s="440">
        <v>5.9194538306100002</v>
      </c>
      <c r="BV106" s="440">
        <v>298.90819329976358</v>
      </c>
      <c r="BW106" s="178">
        <v>100</v>
      </c>
      <c r="BX106" s="178"/>
      <c r="BY106" s="178"/>
      <c r="BZ106" s="178"/>
      <c r="CA106" s="254"/>
      <c r="CB106" s="178"/>
      <c r="CC106" s="178"/>
      <c r="CD106" s="178"/>
      <c r="CE106" s="178"/>
      <c r="CF106" s="178"/>
      <c r="CG106" s="178"/>
      <c r="CH106" s="178"/>
      <c r="CI106" s="175"/>
      <c r="CJ106" s="176">
        <v>45808</v>
      </c>
      <c r="CK106" s="172">
        <v>9.6666666666666665E-2</v>
      </c>
      <c r="CL106" s="172">
        <v>1.2649999999999999</v>
      </c>
      <c r="CM106" s="172">
        <v>1.8866666666666665</v>
      </c>
      <c r="CN106" s="172">
        <v>0.31666666666666671</v>
      </c>
      <c r="CO106" s="172">
        <v>2.1433333333333331</v>
      </c>
      <c r="CP106" s="172">
        <v>2.3000000000000003</v>
      </c>
      <c r="CQ106" s="172"/>
      <c r="CR106" s="172"/>
      <c r="CS106" s="172"/>
      <c r="CT106" s="172"/>
      <c r="CU106" s="174"/>
      <c r="CV106" s="174"/>
      <c r="CW106" s="174"/>
      <c r="CX106" s="175"/>
      <c r="CY106" s="176">
        <v>45808</v>
      </c>
      <c r="CZ106" s="172">
        <v>3.5000000000000003E-2</v>
      </c>
      <c r="DA106" s="172">
        <v>1.7583333333333335</v>
      </c>
      <c r="DB106" s="172">
        <v>2.0299999999999998</v>
      </c>
      <c r="DC106" s="172">
        <v>0.68333333333333324</v>
      </c>
      <c r="DD106" s="172">
        <v>2.4166666666666665</v>
      </c>
      <c r="DE106" s="172">
        <v>2.5283333333333333</v>
      </c>
      <c r="DF106" s="174"/>
      <c r="DG106" s="174"/>
      <c r="DH106" s="174"/>
      <c r="DI106" s="174"/>
      <c r="DJ106" s="174"/>
      <c r="DK106" s="174"/>
    </row>
    <row r="107" spans="1:115">
      <c r="B107" s="171">
        <v>45838</v>
      </c>
      <c r="C107" s="178">
        <v>7.8455814246143118</v>
      </c>
      <c r="D107" s="178">
        <v>19.869073710298846</v>
      </c>
      <c r="E107" s="178">
        <v>4.8236653027896814</v>
      </c>
      <c r="F107" s="178">
        <v>-20.608338520087443</v>
      </c>
      <c r="G107" s="178"/>
      <c r="H107" s="189">
        <v>29480.626</v>
      </c>
      <c r="I107" s="189">
        <v>14377.189</v>
      </c>
      <c r="J107" s="189">
        <v>56172.826000000001</v>
      </c>
      <c r="K107" s="189">
        <v>8204.3469999999998</v>
      </c>
      <c r="L107" s="174"/>
      <c r="M107" s="175"/>
      <c r="N107" s="175"/>
      <c r="O107" s="171">
        <v>45838</v>
      </c>
      <c r="P107" s="251">
        <v>7.8455850827993556</v>
      </c>
      <c r="Q107" s="251">
        <v>-0.10135670220821069</v>
      </c>
      <c r="R107" s="251">
        <v>6.4592408259219081</v>
      </c>
      <c r="S107" s="178">
        <v>11.106407272349394</v>
      </c>
      <c r="T107" s="174"/>
      <c r="U107" s="189">
        <v>29480.625</v>
      </c>
      <c r="V107" s="189">
        <v>10060.168</v>
      </c>
      <c r="W107" s="189">
        <v>8802.5110000000004</v>
      </c>
      <c r="X107" s="189">
        <v>3335.721</v>
      </c>
      <c r="Y107" s="175"/>
      <c r="Z107" s="175"/>
      <c r="AA107" s="250">
        <v>42916</v>
      </c>
      <c r="AB107" s="178">
        <v>1.7171356329999998</v>
      </c>
      <c r="AC107" s="178">
        <v>3.116344175</v>
      </c>
      <c r="AD107" s="178">
        <v>5.0391124930915598</v>
      </c>
      <c r="AE107" s="178">
        <v>7.5330747210495552</v>
      </c>
      <c r="AF107" s="178">
        <v>10.76309785265696</v>
      </c>
      <c r="AH107" s="178"/>
      <c r="AI107" s="178"/>
      <c r="AJ107" s="175"/>
      <c r="AK107" s="175"/>
      <c r="AL107" s="250">
        <v>45838</v>
      </c>
      <c r="AM107" s="178"/>
      <c r="AN107" s="178">
        <v>5.5179105842172803E-2</v>
      </c>
      <c r="AO107" s="178" t="s">
        <v>314</v>
      </c>
      <c r="AP107" s="178">
        <v>7.4455266525136144E-3</v>
      </c>
      <c r="AQ107" s="178">
        <v>1.9481839103367178</v>
      </c>
      <c r="AR107" s="178">
        <v>4.3164576430106818</v>
      </c>
      <c r="AS107" s="178">
        <v>1.5130719933192471</v>
      </c>
      <c r="AT107" s="178">
        <v>0.27553388540311363</v>
      </c>
      <c r="AU107" s="178" t="s">
        <v>314</v>
      </c>
      <c r="AV107" s="178">
        <v>1.0251274745053922</v>
      </c>
      <c r="AW107" s="178">
        <v>1.6180540390126223</v>
      </c>
      <c r="AX107" s="178"/>
      <c r="AY107" s="178"/>
      <c r="AZ107" s="175"/>
      <c r="BA107" s="175"/>
      <c r="BB107" s="176">
        <v>45838</v>
      </c>
      <c r="BC107" s="178">
        <v>7.0816742432410429</v>
      </c>
      <c r="BD107" s="178">
        <v>5.4980559448133848</v>
      </c>
      <c r="BE107" s="178">
        <v>4.9754703470168193</v>
      </c>
      <c r="BF107" s="174"/>
      <c r="BG107" s="189">
        <v>10865.177</v>
      </c>
      <c r="BH107" s="189">
        <v>42817.211000000003</v>
      </c>
      <c r="BI107" s="189">
        <v>28370.953000000001</v>
      </c>
      <c r="BJ107" s="174"/>
      <c r="BK107" s="174"/>
      <c r="BL107" s="178"/>
      <c r="BM107" s="178"/>
      <c r="BN107" s="178"/>
      <c r="BO107" s="178"/>
      <c r="BP107" s="178"/>
      <c r="BQ107" s="178"/>
      <c r="BR107" s="175"/>
      <c r="BS107" s="252">
        <v>45809</v>
      </c>
      <c r="BT107" s="440">
        <v>17.191348186430002</v>
      </c>
      <c r="BU107" s="440">
        <v>6.0156943330800008</v>
      </c>
      <c r="BV107" s="440">
        <v>285.77496186758765</v>
      </c>
      <c r="BW107" s="178">
        <v>100</v>
      </c>
      <c r="BX107" s="178"/>
      <c r="BY107" s="178"/>
      <c r="BZ107" s="178"/>
      <c r="CA107" s="254"/>
      <c r="CB107" s="178"/>
      <c r="CC107" s="178"/>
      <c r="CD107" s="178"/>
      <c r="CE107" s="178"/>
      <c r="CF107" s="178"/>
      <c r="CG107" s="178"/>
      <c r="CH107" s="178"/>
      <c r="CI107" s="175"/>
      <c r="CJ107" s="176">
        <v>45838</v>
      </c>
      <c r="CK107" s="172">
        <v>8.9999999999999983E-2</v>
      </c>
      <c r="CL107" s="172">
        <v>1.18</v>
      </c>
      <c r="CM107" s="172">
        <v>1.7999999999999998</v>
      </c>
      <c r="CN107" s="172">
        <v>0.30333333333333334</v>
      </c>
      <c r="CO107" s="172">
        <v>2.0299999999999998</v>
      </c>
      <c r="CP107" s="172">
        <v>2.2466666666666666</v>
      </c>
      <c r="CQ107" s="172"/>
      <c r="CR107" s="172"/>
      <c r="CS107" s="172"/>
      <c r="CT107" s="172"/>
      <c r="CU107" s="174"/>
      <c r="CV107" s="174"/>
      <c r="CW107" s="174"/>
      <c r="CX107" s="175"/>
      <c r="CY107" s="176">
        <v>45838</v>
      </c>
      <c r="CZ107" s="172">
        <v>3.6666666666666674E-2</v>
      </c>
      <c r="DA107" s="172">
        <v>1.63</v>
      </c>
      <c r="DB107" s="172">
        <v>1.9433333333333334</v>
      </c>
      <c r="DC107" s="172">
        <v>0.64333333333333342</v>
      </c>
      <c r="DD107" s="172">
        <v>2.2716666666666665</v>
      </c>
      <c r="DE107" s="172">
        <v>2.4766666666666666</v>
      </c>
      <c r="DF107" s="174"/>
      <c r="DG107" s="174"/>
      <c r="DH107" s="174"/>
      <c r="DI107" s="174"/>
      <c r="DJ107" s="174"/>
      <c r="DK107" s="174"/>
    </row>
    <row r="108" spans="1:115">
      <c r="A108" s="162">
        <v>45869</v>
      </c>
      <c r="B108" s="171">
        <v>45869</v>
      </c>
      <c r="C108" s="178">
        <v>8.4361668319624208</v>
      </c>
      <c r="D108" s="178">
        <v>19.319552811087192</v>
      </c>
      <c r="E108" s="178">
        <v>4.506733893017234</v>
      </c>
      <c r="F108" s="178">
        <v>-24.17654730719655</v>
      </c>
      <c r="G108" s="178"/>
      <c r="H108" s="189">
        <v>29716.294999999998</v>
      </c>
      <c r="I108" s="189">
        <v>14283.054</v>
      </c>
      <c r="J108" s="189">
        <v>56099.777000000002</v>
      </c>
      <c r="K108" s="189">
        <v>7852.5519999999997</v>
      </c>
      <c r="L108" s="174"/>
      <c r="M108" s="175"/>
      <c r="N108" s="175">
        <v>45869</v>
      </c>
      <c r="O108" s="171">
        <v>45869</v>
      </c>
      <c r="P108" s="251">
        <v>8.4361668319624208</v>
      </c>
      <c r="Q108" s="251">
        <v>1.1968941523037957</v>
      </c>
      <c r="R108" s="251">
        <v>6.92652564029963</v>
      </c>
      <c r="S108" s="178">
        <v>10.786513824484034</v>
      </c>
      <c r="T108" s="174"/>
      <c r="U108" s="189">
        <v>29716.294999999998</v>
      </c>
      <c r="V108" s="189">
        <v>10171.145</v>
      </c>
      <c r="W108" s="189">
        <v>8874.5059999999994</v>
      </c>
      <c r="X108" s="189">
        <v>3369.3580000000002</v>
      </c>
      <c r="Y108" s="175"/>
      <c r="Z108" s="175">
        <v>42916</v>
      </c>
      <c r="AA108" s="250">
        <v>42947</v>
      </c>
      <c r="AB108" s="178">
        <v>1.662217646</v>
      </c>
      <c r="AC108" s="178">
        <v>3.0301669320000002</v>
      </c>
      <c r="AD108" s="178">
        <v>4.8759974328786102</v>
      </c>
      <c r="AE108" s="178">
        <v>7.314512310290251</v>
      </c>
      <c r="AF108" s="178">
        <v>10.486382048603014</v>
      </c>
      <c r="AH108" s="178"/>
      <c r="AI108" s="178"/>
      <c r="AJ108" s="175"/>
      <c r="AK108" s="175">
        <v>45869</v>
      </c>
      <c r="AL108" s="250">
        <v>45869</v>
      </c>
      <c r="AM108" s="178"/>
      <c r="AN108" s="178">
        <v>5.5493571344193013E-2</v>
      </c>
      <c r="AO108" s="178" t="s">
        <v>314</v>
      </c>
      <c r="AP108" s="178">
        <v>7.6598590954488578E-3</v>
      </c>
      <c r="AQ108" s="178">
        <v>2.0945168078636289</v>
      </c>
      <c r="AR108" s="178">
        <v>4.2204542708894603</v>
      </c>
      <c r="AS108" s="178">
        <v>1.5147623919512399</v>
      </c>
      <c r="AT108" s="178">
        <v>0.32847183538334129</v>
      </c>
      <c r="AU108" s="178" t="s">
        <v>314</v>
      </c>
      <c r="AV108" s="178">
        <v>1.0858061852844891</v>
      </c>
      <c r="AW108" s="178">
        <v>1.7064928265969777</v>
      </c>
      <c r="AX108" s="178"/>
      <c r="AY108" s="178"/>
      <c r="AZ108" s="175"/>
      <c r="BA108" s="175">
        <v>45869</v>
      </c>
      <c r="BB108" s="176">
        <v>45869</v>
      </c>
      <c r="BC108" s="178">
        <v>5.1507166810701666</v>
      </c>
      <c r="BD108" s="178">
        <v>5.4952445964210561</v>
      </c>
      <c r="BE108" s="178">
        <v>5.2671843873798307</v>
      </c>
      <c r="BF108" s="174"/>
      <c r="BG108" s="189">
        <v>11080.731</v>
      </c>
      <c r="BH108" s="189">
        <v>43179.499000000003</v>
      </c>
      <c r="BI108" s="189">
        <v>28451.163</v>
      </c>
      <c r="BJ108" s="174"/>
      <c r="BK108" s="174"/>
      <c r="BL108" s="178"/>
      <c r="BM108" s="178"/>
      <c r="BN108" s="178"/>
      <c r="BO108" s="178"/>
      <c r="BP108" s="178"/>
      <c r="BQ108" s="178"/>
      <c r="BR108" s="175">
        <v>46022</v>
      </c>
      <c r="BS108" s="252">
        <v>45839</v>
      </c>
      <c r="BT108" s="178">
        <v>16.890999254940002</v>
      </c>
      <c r="BU108" s="178">
        <v>5.7414591655100002</v>
      </c>
      <c r="BV108" s="178">
        <v>294.1934927693527</v>
      </c>
      <c r="BW108" s="178">
        <v>100</v>
      </c>
      <c r="BX108" s="178"/>
      <c r="BY108" s="178"/>
      <c r="BZ108" s="178"/>
      <c r="CA108" s="254"/>
      <c r="CB108" s="178"/>
      <c r="CC108" s="178"/>
      <c r="CD108" s="178"/>
      <c r="CE108" s="178"/>
      <c r="CF108" s="178"/>
      <c r="CG108" s="178"/>
      <c r="CH108" s="178"/>
      <c r="CI108" s="175">
        <v>45853</v>
      </c>
      <c r="CJ108" s="176">
        <v>45869</v>
      </c>
      <c r="CK108" s="172">
        <v>8.666666666666667E-2</v>
      </c>
      <c r="CL108" s="172">
        <v>1.1000000000000001</v>
      </c>
      <c r="CM108" s="172">
        <v>1.7300000000000002</v>
      </c>
      <c r="CN108" s="172">
        <v>0.28833333333333333</v>
      </c>
      <c r="CO108" s="172">
        <v>1.9283333333333335</v>
      </c>
      <c r="CP108" s="172">
        <v>2.2100000000000004</v>
      </c>
      <c r="CQ108" s="174"/>
      <c r="CR108" s="174"/>
      <c r="CS108" s="174"/>
      <c r="CT108" s="174"/>
      <c r="CU108" s="174"/>
      <c r="CV108" s="174"/>
      <c r="CW108" s="174"/>
      <c r="CX108" s="175">
        <v>45853</v>
      </c>
      <c r="CY108" s="176">
        <v>45869</v>
      </c>
      <c r="CZ108" s="172">
        <v>3.8333333333333337E-2</v>
      </c>
      <c r="DA108" s="172">
        <v>1.5416666666666667</v>
      </c>
      <c r="DB108" s="172">
        <v>1.9183333333333337</v>
      </c>
      <c r="DC108" s="172">
        <v>0.60166666666666668</v>
      </c>
      <c r="DD108" s="172">
        <v>2.14</v>
      </c>
      <c r="DE108" s="172">
        <v>2.4333333333333331</v>
      </c>
      <c r="DF108" s="174"/>
      <c r="DG108" s="174"/>
      <c r="DH108" s="174"/>
      <c r="DI108" s="174"/>
      <c r="DJ108" s="174"/>
      <c r="DK108" s="174"/>
    </row>
    <row r="109" spans="1:115">
      <c r="B109" s="171">
        <v>45900</v>
      </c>
      <c r="C109" s="178">
        <v>9.1083522458416546</v>
      </c>
      <c r="D109" s="178">
        <v>21.003376145329987</v>
      </c>
      <c r="E109" s="178">
        <v>4.8974204947160649</v>
      </c>
      <c r="F109" s="178">
        <v>-30.086559438762585</v>
      </c>
      <c r="G109" s="178"/>
      <c r="H109" s="189">
        <v>30005.625</v>
      </c>
      <c r="I109" s="189">
        <v>14608.665000000001</v>
      </c>
      <c r="J109" s="189">
        <v>56447.059000000001</v>
      </c>
      <c r="K109" s="189">
        <v>7438.9319999999998</v>
      </c>
      <c r="L109" s="174"/>
      <c r="M109" s="175"/>
      <c r="N109" s="175"/>
      <c r="O109" s="171">
        <v>45900</v>
      </c>
      <c r="P109" s="251">
        <v>9.1083522458416546</v>
      </c>
      <c r="Q109" s="251">
        <v>2.0671229579168671</v>
      </c>
      <c r="R109" s="251">
        <v>7.104767629477915</v>
      </c>
      <c r="S109" s="178">
        <v>10.344522910594222</v>
      </c>
      <c r="T109" s="174"/>
      <c r="U109" s="189">
        <v>30005.625</v>
      </c>
      <c r="V109" s="189">
        <v>10256.716</v>
      </c>
      <c r="W109" s="189">
        <v>8934.0810000000001</v>
      </c>
      <c r="X109" s="189">
        <v>3384.4209999999998</v>
      </c>
      <c r="Y109" s="175"/>
      <c r="Z109" s="175"/>
      <c r="AA109" s="250">
        <v>42978</v>
      </c>
      <c r="AB109" s="178">
        <v>1.639294721</v>
      </c>
      <c r="AC109" s="178">
        <v>2.9799454010000002</v>
      </c>
      <c r="AD109" s="178">
        <v>4.7898166546102798</v>
      </c>
      <c r="AE109" s="178">
        <v>7.1592366706587622</v>
      </c>
      <c r="AF109" s="178">
        <v>10.222261549350177</v>
      </c>
      <c r="AH109" s="178"/>
      <c r="AI109" s="178"/>
      <c r="AJ109" s="175"/>
      <c r="AK109" s="175"/>
      <c r="AL109" s="250">
        <v>45900</v>
      </c>
      <c r="AM109" s="178"/>
      <c r="AN109" s="178">
        <v>4.2815432671308509E-2</v>
      </c>
      <c r="AO109" s="178" t="s">
        <v>314</v>
      </c>
      <c r="AP109" s="178">
        <v>7.4560299429001411E-3</v>
      </c>
      <c r="AQ109" s="178">
        <v>2.0808913182258619</v>
      </c>
      <c r="AR109" s="178">
        <v>4.2055819870343871</v>
      </c>
      <c r="AS109" s="178">
        <v>1.5060784052837191</v>
      </c>
      <c r="AT109" s="178">
        <v>0.31730680648753495</v>
      </c>
      <c r="AU109" s="178" t="s">
        <v>314</v>
      </c>
      <c r="AV109" s="178">
        <v>1.0781132403961544</v>
      </c>
      <c r="AW109" s="178">
        <v>1.7052364116230856</v>
      </c>
      <c r="AX109" s="178"/>
      <c r="AY109" s="178"/>
      <c r="AZ109" s="175"/>
      <c r="BA109" s="175"/>
      <c r="BB109" s="176">
        <v>45900</v>
      </c>
      <c r="BC109" s="178">
        <v>6.1648679189786559</v>
      </c>
      <c r="BD109" s="178">
        <v>6.1112063938195904</v>
      </c>
      <c r="BE109" s="178">
        <v>5.5136060534097142</v>
      </c>
      <c r="BF109" s="174"/>
      <c r="BG109" s="189">
        <v>11232.587</v>
      </c>
      <c r="BH109" s="189">
        <v>43407.446000000004</v>
      </c>
      <c r="BI109" s="189">
        <v>28488.871999999999</v>
      </c>
      <c r="BJ109" s="174"/>
      <c r="BK109" s="174"/>
      <c r="BL109" s="178"/>
      <c r="BM109" s="178"/>
      <c r="BN109" s="178"/>
      <c r="BO109" s="178"/>
      <c r="BP109" s="178"/>
      <c r="BQ109" s="178"/>
      <c r="BR109" s="175"/>
      <c r="BS109" s="252">
        <v>45870</v>
      </c>
      <c r="BT109" s="178">
        <v>16.747204821690001</v>
      </c>
      <c r="BU109" s="178">
        <v>5.6348321833000004</v>
      </c>
      <c r="BV109" s="178">
        <v>297.2085818513608</v>
      </c>
      <c r="BW109" s="178">
        <v>100</v>
      </c>
      <c r="BX109" s="178"/>
      <c r="BY109" s="178"/>
      <c r="BZ109" s="178"/>
      <c r="CA109" s="254"/>
      <c r="CB109" s="178"/>
      <c r="CC109" s="178"/>
      <c r="CD109" s="178"/>
      <c r="CE109" s="178"/>
      <c r="CF109" s="178"/>
      <c r="CG109" s="178"/>
      <c r="CH109" s="178"/>
      <c r="CI109" s="175"/>
      <c r="CJ109" s="176">
        <v>45900</v>
      </c>
      <c r="CK109" s="172">
        <v>8.5000000000000006E-2</v>
      </c>
      <c r="CL109" s="172">
        <v>1.04</v>
      </c>
      <c r="CM109" s="172">
        <v>1.6666666666666667</v>
      </c>
      <c r="CN109" s="172">
        <v>0.27666666666666667</v>
      </c>
      <c r="CO109" s="172">
        <v>1.8483333333333334</v>
      </c>
      <c r="CP109" s="172">
        <v>2.1650000000000005</v>
      </c>
      <c r="CQ109" s="174"/>
      <c r="CR109" s="174"/>
      <c r="CS109" s="174"/>
      <c r="CT109" s="174"/>
      <c r="CU109" s="174"/>
      <c r="CV109" s="174"/>
      <c r="CW109" s="174"/>
      <c r="CX109" s="175"/>
      <c r="CY109" s="176">
        <v>45900</v>
      </c>
      <c r="CZ109" s="172">
        <v>4.0000000000000008E-2</v>
      </c>
      <c r="DA109" s="172">
        <v>1.4716666666666667</v>
      </c>
      <c r="DB109" s="172">
        <v>1.88</v>
      </c>
      <c r="DC109" s="172">
        <v>0.56666666666666654</v>
      </c>
      <c r="DD109" s="172">
        <v>2.0349999999999997</v>
      </c>
      <c r="DE109" s="172">
        <v>2.3916666666666662</v>
      </c>
      <c r="DF109" s="174"/>
      <c r="DG109" s="174"/>
      <c r="DH109" s="174"/>
      <c r="DI109" s="174"/>
      <c r="DJ109" s="174"/>
      <c r="DK109" s="174"/>
    </row>
    <row r="110" spans="1:115">
      <c r="B110" s="171">
        <v>45930</v>
      </c>
      <c r="C110" s="178">
        <v>6.1603586940923272</v>
      </c>
      <c r="D110" s="178">
        <v>20.857050448503166</v>
      </c>
      <c r="E110" s="178">
        <v>4.3679249873374015</v>
      </c>
      <c r="F110" s="178">
        <v>-26.203641447842706</v>
      </c>
      <c r="G110" s="178"/>
      <c r="H110" s="189">
        <v>30027.036</v>
      </c>
      <c r="I110" s="189">
        <v>14618.076000000001</v>
      </c>
      <c r="J110" s="189">
        <v>56304.642999999996</v>
      </c>
      <c r="K110" s="189">
        <v>7237.3549999999996</v>
      </c>
      <c r="L110" s="174"/>
      <c r="M110" s="175"/>
      <c r="N110" s="175"/>
      <c r="O110" s="171">
        <v>45930</v>
      </c>
      <c r="P110" s="251">
        <v>6.1603586940923272</v>
      </c>
      <c r="Q110" s="251">
        <v>1.2294414428334788</v>
      </c>
      <c r="R110" s="251">
        <v>7.7405975825857398</v>
      </c>
      <c r="S110" s="178">
        <v>10.427487933064938</v>
      </c>
      <c r="T110" s="174"/>
      <c r="U110" s="189">
        <v>30027.036</v>
      </c>
      <c r="V110" s="189">
        <v>10167.724</v>
      </c>
      <c r="W110" s="189">
        <v>9009.4390000000003</v>
      </c>
      <c r="X110" s="189">
        <v>3414.1010000000001</v>
      </c>
      <c r="Y110" s="175"/>
      <c r="Z110" s="175"/>
      <c r="AA110" s="250">
        <v>43008</v>
      </c>
      <c r="AB110" s="178">
        <v>1.6018131659999999</v>
      </c>
      <c r="AC110" s="178">
        <v>2.9529925969999997</v>
      </c>
      <c r="AD110" s="178">
        <v>4.6886967912792903</v>
      </c>
      <c r="AE110" s="178">
        <v>7.0923021502326655</v>
      </c>
      <c r="AF110" s="178">
        <v>10.222907097584541</v>
      </c>
      <c r="AH110" s="178"/>
      <c r="AI110" s="178"/>
      <c r="AJ110" s="175"/>
      <c r="AK110" s="175"/>
      <c r="AL110" s="250">
        <v>45930</v>
      </c>
      <c r="AM110" s="178"/>
      <c r="AN110" s="178">
        <v>4.2902113534102275E-2</v>
      </c>
      <c r="AO110" s="178" t="s">
        <v>314</v>
      </c>
      <c r="AP110" s="178">
        <v>7.3627714406855199E-3</v>
      </c>
      <c r="AQ110" s="178">
        <v>2.3425283723779482</v>
      </c>
      <c r="AR110" s="178">
        <v>4.2399073504228477</v>
      </c>
      <c r="AS110" s="178">
        <v>1.4951568602613587</v>
      </c>
      <c r="AT110" s="178">
        <v>0.31187642414530092</v>
      </c>
      <c r="AU110" s="178" t="s">
        <v>314</v>
      </c>
      <c r="AV110" s="178">
        <v>1.1539753834662956</v>
      </c>
      <c r="AW110" s="178">
        <v>1.8459304626397703</v>
      </c>
      <c r="AX110" s="178"/>
      <c r="AY110" s="178"/>
      <c r="AZ110" s="175"/>
      <c r="BA110" s="175"/>
      <c r="BB110" s="176">
        <v>45930</v>
      </c>
      <c r="BC110" s="178">
        <v>6.2076218467273625</v>
      </c>
      <c r="BD110" s="178">
        <v>5.404160680750314</v>
      </c>
      <c r="BE110" s="178">
        <v>5.4314179893905745</v>
      </c>
      <c r="BF110" s="174"/>
      <c r="BG110" s="189">
        <v>11310.74</v>
      </c>
      <c r="BH110" s="189">
        <v>43292.438000000002</v>
      </c>
      <c r="BI110" s="189">
        <v>28474.949000000001</v>
      </c>
      <c r="BJ110" s="174"/>
      <c r="BK110" s="174"/>
      <c r="BL110" s="178"/>
      <c r="BM110" s="178"/>
      <c r="BN110" s="178"/>
      <c r="BO110" s="178"/>
      <c r="BP110" s="178"/>
      <c r="BQ110" s="178"/>
      <c r="BR110" s="175"/>
      <c r="BS110" s="252">
        <v>45901</v>
      </c>
      <c r="BT110" s="178">
        <v>16.682689473340002</v>
      </c>
      <c r="BU110" s="178">
        <v>5.7679557742699998</v>
      </c>
      <c r="BV110" s="178">
        <v>289.2305372339888</v>
      </c>
      <c r="BW110" s="178">
        <v>100</v>
      </c>
      <c r="BX110" s="178"/>
      <c r="BY110" s="178"/>
      <c r="BZ110" s="178"/>
      <c r="CA110" s="254"/>
      <c r="CB110" s="178"/>
      <c r="CC110" s="178"/>
      <c r="CD110" s="178"/>
      <c r="CE110" s="178"/>
      <c r="CF110" s="178"/>
      <c r="CG110" s="178"/>
      <c r="CH110" s="178"/>
      <c r="CI110" s="175"/>
      <c r="CJ110" s="176">
        <v>45930</v>
      </c>
      <c r="CK110" s="172">
        <v>8.3333333333333329E-2</v>
      </c>
      <c r="CL110" s="172">
        <v>0.95833333333333337</v>
      </c>
      <c r="CM110" s="172">
        <v>1.61</v>
      </c>
      <c r="CN110" s="172">
        <v>0.26666666666666666</v>
      </c>
      <c r="CO110" s="172">
        <v>1.79</v>
      </c>
      <c r="CP110" s="172">
        <v>2.1333333333333333</v>
      </c>
      <c r="CQ110" s="174"/>
      <c r="CR110" s="174"/>
      <c r="CS110" s="174"/>
      <c r="CT110" s="174"/>
      <c r="CU110" s="174"/>
      <c r="CV110" s="174"/>
      <c r="CW110" s="174"/>
      <c r="CX110" s="175"/>
      <c r="CY110" s="176">
        <v>45930</v>
      </c>
      <c r="CZ110" s="172">
        <v>0.04</v>
      </c>
      <c r="DA110" s="172">
        <v>1.4266666666666667</v>
      </c>
      <c r="DB110" s="172">
        <v>1.793333333333333</v>
      </c>
      <c r="DC110" s="172">
        <v>0.54166666666666663</v>
      </c>
      <c r="DD110" s="172">
        <v>1.9649999999999996</v>
      </c>
      <c r="DE110" s="172">
        <v>2.3450000000000002</v>
      </c>
      <c r="DF110" s="174"/>
      <c r="DG110" s="174"/>
      <c r="DH110" s="174"/>
      <c r="DI110" s="174"/>
      <c r="DJ110" s="174"/>
      <c r="DK110" s="174"/>
    </row>
    <row r="111" spans="1:115">
      <c r="B111" s="171">
        <v>45961</v>
      </c>
      <c r="C111" s="178">
        <v>7.010830401061674</v>
      </c>
      <c r="D111" s="178">
        <v>18.903831194381059</v>
      </c>
      <c r="E111" s="178">
        <v>5.2936692350157522</v>
      </c>
      <c r="F111" s="178">
        <v>-21.85439490917225</v>
      </c>
      <c r="G111" s="178"/>
      <c r="H111" s="189">
        <v>30336.694</v>
      </c>
      <c r="I111" s="189">
        <v>14592.959000000001</v>
      </c>
      <c r="J111" s="189">
        <v>56790.588000000003</v>
      </c>
      <c r="K111" s="189">
        <v>7349.4660000000003</v>
      </c>
      <c r="L111" s="174"/>
      <c r="M111" s="175"/>
      <c r="N111" s="175"/>
      <c r="O111" s="171">
        <v>45961</v>
      </c>
      <c r="P111" s="251">
        <v>7.010830401061674</v>
      </c>
      <c r="Q111" s="251">
        <v>3.4902812731494981</v>
      </c>
      <c r="R111" s="251">
        <v>8.1481458549494956</v>
      </c>
      <c r="S111" s="178">
        <v>10.214949917718098</v>
      </c>
      <c r="T111" s="174"/>
      <c r="U111" s="189">
        <v>30336.694</v>
      </c>
      <c r="V111" s="189">
        <v>10373.012000000001</v>
      </c>
      <c r="W111" s="189">
        <v>9082.7420000000002</v>
      </c>
      <c r="X111" s="189">
        <v>3446.4810000000002</v>
      </c>
      <c r="Y111" s="175"/>
      <c r="Z111" s="175"/>
      <c r="AA111" s="250">
        <v>43039</v>
      </c>
      <c r="AB111" s="178">
        <v>1.5742133230000002</v>
      </c>
      <c r="AC111" s="178">
        <v>2.8906793750000004</v>
      </c>
      <c r="AD111" s="178">
        <v>4.5543068873851604</v>
      </c>
      <c r="AE111" s="178">
        <v>6.92684616850892</v>
      </c>
      <c r="AF111" s="178">
        <v>9.8461329708909613</v>
      </c>
      <c r="AH111" s="178"/>
      <c r="AI111" s="178"/>
      <c r="AJ111" s="175"/>
      <c r="AK111" s="175"/>
      <c r="AL111" s="250">
        <v>45961</v>
      </c>
      <c r="AM111" s="178"/>
      <c r="AN111" s="178">
        <v>4.3425565614831456E-2</v>
      </c>
      <c r="AO111" s="178" t="s">
        <v>314</v>
      </c>
      <c r="AP111" s="178">
        <v>7.4052284725493822E-3</v>
      </c>
      <c r="AQ111" s="178">
        <v>2.5278511238931216</v>
      </c>
      <c r="AR111" s="178">
        <v>4.2771228241006911</v>
      </c>
      <c r="AS111" s="178">
        <v>1.5076692280990271</v>
      </c>
      <c r="AT111" s="178">
        <v>0.28708923227848265</v>
      </c>
      <c r="AU111" s="178" t="s">
        <v>314</v>
      </c>
      <c r="AV111" s="178">
        <v>1.2068788587984955</v>
      </c>
      <c r="AW111" s="178">
        <v>1.9332932135825653</v>
      </c>
      <c r="AX111" s="178"/>
      <c r="AY111" s="178"/>
      <c r="AZ111" s="175"/>
      <c r="BA111" s="175"/>
      <c r="BB111" s="176">
        <v>45961</v>
      </c>
      <c r="BC111" s="178">
        <v>7.5287855764371026</v>
      </c>
      <c r="BD111" s="178">
        <v>5.8878673714017671</v>
      </c>
      <c r="BE111" s="178">
        <v>5.6821198660829575</v>
      </c>
      <c r="BF111" s="174"/>
      <c r="BG111" s="189">
        <v>11603.799000000001</v>
      </c>
      <c r="BH111" s="189">
        <v>43496.957000000002</v>
      </c>
      <c r="BI111" s="189">
        <v>28470.407999999999</v>
      </c>
      <c r="BJ111" s="174"/>
      <c r="BK111" s="174"/>
      <c r="BL111" s="178"/>
      <c r="BM111" s="178"/>
      <c r="BN111" s="178"/>
      <c r="BO111" s="178"/>
      <c r="BP111" s="178"/>
      <c r="BQ111" s="178"/>
      <c r="BR111" s="175"/>
      <c r="BS111" s="252">
        <v>45931</v>
      </c>
      <c r="BT111" s="178">
        <v>16.821770309889999</v>
      </c>
      <c r="BU111" s="178">
        <v>5.8654469827</v>
      </c>
      <c r="BV111" s="178">
        <v>286.79434592973769</v>
      </c>
      <c r="BW111" s="178">
        <v>100</v>
      </c>
      <c r="BX111" s="178"/>
      <c r="BY111" s="178"/>
      <c r="BZ111" s="178"/>
      <c r="CA111" s="254"/>
      <c r="CB111" s="178"/>
      <c r="CC111" s="178"/>
      <c r="CD111" s="178"/>
      <c r="CE111" s="178"/>
      <c r="CF111" s="178"/>
      <c r="CG111" s="178"/>
      <c r="CH111" s="178"/>
      <c r="CI111" s="175"/>
      <c r="CJ111" s="176">
        <v>45961</v>
      </c>
      <c r="CK111" s="172">
        <v>8.1666666666666679E-2</v>
      </c>
      <c r="CL111" s="172">
        <v>0.88166666666666671</v>
      </c>
      <c r="CM111" s="172">
        <v>1.5733333333333335</v>
      </c>
      <c r="CN111" s="172">
        <v>0.26</v>
      </c>
      <c r="CO111" s="172">
        <v>1.7583333333333331</v>
      </c>
      <c r="CP111" s="172">
        <v>2.0700000000000003</v>
      </c>
      <c r="CQ111" s="174"/>
      <c r="CR111" s="174"/>
      <c r="CS111" s="174"/>
      <c r="CT111" s="174"/>
      <c r="CU111" s="174"/>
      <c r="CV111" s="174"/>
      <c r="CW111" s="174"/>
      <c r="CX111" s="175"/>
      <c r="CY111" s="176">
        <v>45961</v>
      </c>
      <c r="CZ111" s="172">
        <v>4.3333333333333335E-2</v>
      </c>
      <c r="DA111" s="172">
        <v>1.39</v>
      </c>
      <c r="DB111" s="172">
        <v>1.7699999999999996</v>
      </c>
      <c r="DC111" s="172">
        <v>0.52999999999999992</v>
      </c>
      <c r="DD111" s="172">
        <v>1.9216666666666666</v>
      </c>
      <c r="DE111" s="172">
        <v>2.3083333333333331</v>
      </c>
      <c r="DF111" s="174"/>
      <c r="DG111" s="174"/>
      <c r="DH111" s="174"/>
      <c r="DI111" s="174"/>
      <c r="DJ111" s="174"/>
      <c r="DK111" s="174"/>
    </row>
    <row r="112" spans="1:115">
      <c r="B112" s="171">
        <v>45991</v>
      </c>
      <c r="C112" s="178">
        <v>7.0783774422287449</v>
      </c>
      <c r="D112" s="178">
        <v>17.892161871881342</v>
      </c>
      <c r="E112" s="178">
        <v>5.8104937960804737</v>
      </c>
      <c r="F112" s="178">
        <v>-19.055578972775113</v>
      </c>
      <c r="G112" s="178"/>
      <c r="H112" s="189">
        <v>30524.454000000002</v>
      </c>
      <c r="I112" s="189">
        <v>14709.641999999998</v>
      </c>
      <c r="J112" s="189">
        <v>57119.135000000002</v>
      </c>
      <c r="K112" s="189">
        <v>7391.4049999999997</v>
      </c>
      <c r="L112" s="174"/>
      <c r="M112" s="175"/>
      <c r="N112" s="175"/>
      <c r="O112" s="171">
        <v>45991</v>
      </c>
      <c r="P112" s="251">
        <v>7.0783774422287449</v>
      </c>
      <c r="Q112" s="251">
        <v>3.0311283241649001</v>
      </c>
      <c r="R112" s="251">
        <v>8.482546471930652</v>
      </c>
      <c r="S112" s="178">
        <v>10.059297445892689</v>
      </c>
      <c r="T112" s="174"/>
      <c r="U112" s="189">
        <v>30524.454000000002</v>
      </c>
      <c r="V112" s="189">
        <v>10358.082</v>
      </c>
      <c r="W112" s="189">
        <v>9158.8310000000001</v>
      </c>
      <c r="X112" s="189">
        <v>3467.11</v>
      </c>
      <c r="Y112" s="175"/>
      <c r="Z112" s="175"/>
      <c r="AA112" s="250">
        <v>43069</v>
      </c>
      <c r="AB112" s="178">
        <v>1.4828072370000001</v>
      </c>
      <c r="AC112" s="178">
        <v>2.8202378490000002</v>
      </c>
      <c r="AD112" s="178">
        <v>4.3609509436028597</v>
      </c>
      <c r="AE112" s="178">
        <v>6.6688654893127222</v>
      </c>
      <c r="AF112" s="178">
        <v>9.5128555000819812</v>
      </c>
      <c r="AH112" s="178"/>
      <c r="AI112" s="178"/>
      <c r="AJ112" s="175"/>
      <c r="AK112" s="175"/>
      <c r="AL112" s="250">
        <v>45991</v>
      </c>
      <c r="AM112" s="178"/>
      <c r="AN112" s="178">
        <v>4.2307815592625385E-2</v>
      </c>
      <c r="AO112" s="178" t="s">
        <v>314</v>
      </c>
      <c r="AP112" s="178">
        <v>7.3304780792122909E-3</v>
      </c>
      <c r="AQ112" s="178">
        <v>3.747009945144006</v>
      </c>
      <c r="AR112" s="178">
        <v>3.5402340479406109</v>
      </c>
      <c r="AS112" s="178">
        <v>1.4637894956418778</v>
      </c>
      <c r="AT112" s="178">
        <v>0.25279680210608091</v>
      </c>
      <c r="AU112" s="178" t="s">
        <v>314</v>
      </c>
      <c r="AV112" s="178">
        <v>1.5328188618573704</v>
      </c>
      <c r="AW112" s="178">
        <v>2.403083001717345</v>
      </c>
      <c r="AX112" s="178"/>
      <c r="AY112" s="178"/>
      <c r="AZ112" s="175"/>
      <c r="BA112" s="175"/>
      <c r="BB112" s="176">
        <v>45991</v>
      </c>
      <c r="BC112" s="178">
        <v>7.1368193638637889</v>
      </c>
      <c r="BD112" s="178">
        <v>6.136470492331858</v>
      </c>
      <c r="BE112" s="178">
        <v>5.8353825892958788</v>
      </c>
      <c r="BF112" s="174"/>
      <c r="BG112" s="189">
        <v>11437.539000000001</v>
      </c>
      <c r="BH112" s="189">
        <v>43538.940999999999</v>
      </c>
      <c r="BI112" s="189">
        <v>28540.308000000001</v>
      </c>
      <c r="BJ112" s="174"/>
      <c r="BK112" s="174"/>
      <c r="BL112" s="178"/>
      <c r="BM112" s="178"/>
      <c r="BN112" s="178"/>
      <c r="BO112" s="178"/>
      <c r="BP112" s="178"/>
      <c r="BQ112" s="178"/>
      <c r="BR112" s="175"/>
      <c r="BS112" s="252">
        <v>45962</v>
      </c>
      <c r="BT112" s="178">
        <v>16.858104696530003</v>
      </c>
      <c r="BU112" s="178">
        <v>5.8093938278600001</v>
      </c>
      <c r="BV112" s="178">
        <v>290.18698329047527</v>
      </c>
      <c r="BW112" s="178">
        <v>100</v>
      </c>
      <c r="BX112" s="178"/>
      <c r="BY112" s="178"/>
      <c r="BZ112" s="178"/>
      <c r="CA112" s="254"/>
      <c r="CB112" s="178"/>
      <c r="CC112" s="178"/>
      <c r="CD112" s="178"/>
      <c r="CE112" s="178"/>
      <c r="CF112" s="178"/>
      <c r="CG112" s="178"/>
      <c r="CH112" s="178"/>
      <c r="CI112" s="175"/>
      <c r="CJ112" s="176">
        <v>45991</v>
      </c>
      <c r="CK112" s="172">
        <v>0.08</v>
      </c>
      <c r="CL112" s="172">
        <v>0.81833333333333336</v>
      </c>
      <c r="CM112" s="172">
        <v>1.5416666666666667</v>
      </c>
      <c r="CN112" s="172">
        <v>0.25333333333333335</v>
      </c>
      <c r="CO112" s="172">
        <v>1.7433333333333334</v>
      </c>
      <c r="CP112" s="172">
        <v>2.0699999999999998</v>
      </c>
      <c r="CQ112" s="174"/>
      <c r="CR112" s="174"/>
      <c r="CS112" s="174"/>
      <c r="CT112" s="174"/>
      <c r="CU112" s="174"/>
      <c r="CV112" s="174"/>
      <c r="CW112" s="174"/>
      <c r="CX112" s="175"/>
      <c r="CY112" s="176">
        <v>45991</v>
      </c>
      <c r="CZ112" s="172">
        <v>4.5000000000000005E-2</v>
      </c>
      <c r="DA112" s="172">
        <v>1.3933333333333333</v>
      </c>
      <c r="DB112" s="172">
        <v>1.7533333333333336</v>
      </c>
      <c r="DC112" s="172">
        <v>0.52000000000000013</v>
      </c>
      <c r="DD112" s="172">
        <v>1.8983333333333334</v>
      </c>
      <c r="DE112" s="172">
        <v>2.3183333333333338</v>
      </c>
      <c r="DF112" s="174"/>
      <c r="DG112" s="174"/>
      <c r="DH112" s="174"/>
      <c r="DI112" s="174"/>
      <c r="DJ112" s="174"/>
      <c r="DK112" s="174"/>
    </row>
    <row r="113" spans="1:115">
      <c r="B113" s="171">
        <v>46022</v>
      </c>
      <c r="C113" s="178">
        <v>8.5691646188489123</v>
      </c>
      <c r="D113" s="178">
        <v>11.918107029875479</v>
      </c>
      <c r="E113" s="178">
        <v>6.3059058372554322</v>
      </c>
      <c r="F113" s="178">
        <v>-12.87811390161221</v>
      </c>
      <c r="G113" s="178"/>
      <c r="H113" s="189">
        <v>30839.55</v>
      </c>
      <c r="I113" s="189">
        <v>14674.475</v>
      </c>
      <c r="J113" s="189">
        <v>57656.019</v>
      </c>
      <c r="K113" s="189">
        <v>7713.8109999999997</v>
      </c>
      <c r="L113" s="174"/>
      <c r="M113" s="175"/>
      <c r="N113" s="175"/>
      <c r="O113" s="171">
        <v>46022</v>
      </c>
      <c r="P113" s="251">
        <v>8.5691646188489123</v>
      </c>
      <c r="Q113" s="251">
        <v>4.3372783095622314</v>
      </c>
      <c r="R113" s="251">
        <v>8.8491924715738755</v>
      </c>
      <c r="S113" s="178">
        <v>9.7940199083295543</v>
      </c>
      <c r="T113" s="174"/>
      <c r="U113" s="189">
        <v>30839.55</v>
      </c>
      <c r="V113" s="189">
        <v>10185.619000000001</v>
      </c>
      <c r="W113" s="189">
        <v>9222.3359999999993</v>
      </c>
      <c r="X113" s="189">
        <v>3470.4659999999999</v>
      </c>
      <c r="Y113" s="175"/>
      <c r="Z113" s="175"/>
      <c r="AA113" s="250">
        <v>43100</v>
      </c>
      <c r="AB113" s="178">
        <v>1.2500659119999999</v>
      </c>
      <c r="AC113" s="178">
        <v>2.5298652919999998</v>
      </c>
      <c r="AD113" s="178">
        <v>3.6640925778367501</v>
      </c>
      <c r="AE113" s="178">
        <v>5.9899926663425358</v>
      </c>
      <c r="AF113" s="178">
        <v>8.4449821730221668</v>
      </c>
      <c r="AH113" s="178"/>
      <c r="AI113" s="178"/>
      <c r="AJ113" s="175"/>
      <c r="AK113" s="175"/>
      <c r="AL113" s="250">
        <v>46022</v>
      </c>
      <c r="AM113" s="178"/>
      <c r="AN113" s="178">
        <v>4.150415807771056E-2</v>
      </c>
      <c r="AO113" s="178" t="s">
        <v>314</v>
      </c>
      <c r="AP113" s="178">
        <v>5.9211618217446308E-4</v>
      </c>
      <c r="AQ113" s="178">
        <v>4.1233819839954267</v>
      </c>
      <c r="AR113" s="178">
        <v>3.5954102422887599</v>
      </c>
      <c r="AS113" s="178">
        <v>1.3988110317611822</v>
      </c>
      <c r="AT113" s="178">
        <v>0.17986939905968641</v>
      </c>
      <c r="AU113" s="178" t="s">
        <v>314</v>
      </c>
      <c r="AV113" s="178">
        <v>1.5989776819595192</v>
      </c>
      <c r="AW113" s="178">
        <v>2.5170149646192206</v>
      </c>
      <c r="AX113" s="178"/>
      <c r="AY113" s="178"/>
      <c r="AZ113" s="175"/>
      <c r="BA113" s="175"/>
      <c r="BB113" s="176">
        <v>46022</v>
      </c>
      <c r="BC113" s="178">
        <v>7.4057661048065215</v>
      </c>
      <c r="BD113" s="178">
        <v>6.9359598403538891</v>
      </c>
      <c r="BE113" s="178">
        <v>6.8159113291076379</v>
      </c>
      <c r="BF113" s="174"/>
      <c r="BG113" s="189">
        <v>11718.49</v>
      </c>
      <c r="BH113" s="189">
        <v>44512.165999999997</v>
      </c>
      <c r="BI113" s="189">
        <v>29170.243999999999</v>
      </c>
      <c r="BJ113" s="174"/>
      <c r="BK113" s="174"/>
      <c r="BL113" s="178"/>
      <c r="BM113" s="178"/>
      <c r="BN113" s="178"/>
      <c r="BO113" s="178"/>
      <c r="BP113" s="178"/>
      <c r="BQ113" s="178"/>
      <c r="BR113" s="175"/>
      <c r="BS113" s="252">
        <v>45992</v>
      </c>
      <c r="BT113" s="178">
        <v>17.30900327941</v>
      </c>
      <c r="BU113" s="178">
        <v>5.9411647718699996</v>
      </c>
      <c r="BV113" s="178">
        <v>291.34023283387137</v>
      </c>
      <c r="BW113" s="178">
        <v>100</v>
      </c>
      <c r="BX113" s="178"/>
      <c r="BY113" s="178"/>
      <c r="BZ113" s="178"/>
      <c r="CA113" s="254"/>
      <c r="CB113" s="178"/>
      <c r="CC113" s="178"/>
      <c r="CD113" s="178"/>
      <c r="CE113" s="178"/>
      <c r="CF113" s="178"/>
      <c r="CG113" s="178"/>
      <c r="CH113" s="178"/>
      <c r="CI113" s="175"/>
      <c r="CJ113" s="176">
        <v>46022</v>
      </c>
      <c r="CK113" s="172">
        <v>7.8333333333333352E-2</v>
      </c>
      <c r="CL113" s="172">
        <v>0.79</v>
      </c>
      <c r="CM113" s="172">
        <v>1.5449999999999999</v>
      </c>
      <c r="CN113" s="172">
        <v>0.25</v>
      </c>
      <c r="CO113" s="172">
        <v>1.7433333333333332</v>
      </c>
      <c r="CP113" s="172">
        <v>2.1133333333333333</v>
      </c>
      <c r="CQ113" s="174"/>
      <c r="CR113" s="174"/>
      <c r="CS113" s="174"/>
      <c r="CT113" s="174"/>
      <c r="CU113" s="174"/>
      <c r="CV113" s="174"/>
      <c r="CW113" s="174"/>
      <c r="CX113" s="175"/>
      <c r="CY113" s="176">
        <v>46022</v>
      </c>
      <c r="CZ113" s="172">
        <v>4.6666666666666662E-2</v>
      </c>
      <c r="DA113" s="172">
        <v>1.4066666666666665</v>
      </c>
      <c r="DB113" s="172">
        <v>1.7650000000000003</v>
      </c>
      <c r="DC113" s="172">
        <v>0.51833333333333342</v>
      </c>
      <c r="DD113" s="172">
        <v>1.8983333333333332</v>
      </c>
      <c r="DE113" s="172">
        <v>2.3183333333333334</v>
      </c>
      <c r="DF113" s="174"/>
      <c r="DG113" s="174"/>
      <c r="DH113" s="174"/>
      <c r="DI113" s="174"/>
      <c r="DJ113" s="174"/>
      <c r="DK113" s="174"/>
    </row>
    <row r="114" spans="1:115">
      <c r="B114" s="171">
        <v>46053</v>
      </c>
      <c r="C114" s="178">
        <v>8.8638444079839331</v>
      </c>
      <c r="D114" s="178">
        <v>9.1559474596001778</v>
      </c>
      <c r="E114" s="178">
        <v>5.3200381808176989</v>
      </c>
      <c r="F114" s="178">
        <v>-17.125134495851746</v>
      </c>
      <c r="G114" s="178"/>
      <c r="H114" s="189">
        <v>31160.143</v>
      </c>
      <c r="I114" s="189">
        <v>14885.733</v>
      </c>
      <c r="J114" s="189">
        <v>57886.163999999997</v>
      </c>
      <c r="K114" s="189">
        <v>7455.8869999999997</v>
      </c>
      <c r="L114" s="174"/>
      <c r="M114" s="175"/>
      <c r="O114" s="171">
        <v>46053</v>
      </c>
      <c r="P114" s="251">
        <v>8.8696302642207634</v>
      </c>
      <c r="Q114" s="251">
        <v>5.2784606811221435</v>
      </c>
      <c r="R114" s="251">
        <v>9.2471300140795964</v>
      </c>
      <c r="S114" s="178">
        <v>9.7341591209957343</v>
      </c>
      <c r="T114" s="174"/>
      <c r="U114" s="189">
        <v>31160.143</v>
      </c>
      <c r="V114" s="189">
        <v>10460.391</v>
      </c>
      <c r="W114" s="189">
        <v>9279.2950000000001</v>
      </c>
      <c r="X114" s="189">
        <v>3490.6030000000001</v>
      </c>
      <c r="Y114" s="175"/>
      <c r="Z114" s="175"/>
      <c r="AA114" s="250">
        <v>43131</v>
      </c>
      <c r="AB114" s="178">
        <v>1.2333052369999999</v>
      </c>
      <c r="AC114" s="178">
        <v>2.363573154</v>
      </c>
      <c r="AD114" s="178">
        <v>3.4140462705588699</v>
      </c>
      <c r="AE114" s="178">
        <v>5.6534063503559064</v>
      </c>
      <c r="AF114" s="178">
        <v>7.8722654566608323</v>
      </c>
      <c r="AH114" s="178"/>
      <c r="AI114" s="178"/>
      <c r="AJ114" s="175"/>
      <c r="AL114" s="250">
        <v>46053</v>
      </c>
      <c r="AM114" s="178"/>
      <c r="AN114" s="178">
        <v>4.3620442792768305E-2</v>
      </c>
      <c r="AO114" s="178" t="s">
        <v>314</v>
      </c>
      <c r="AP114" s="178">
        <v>6.04172820211482E-4</v>
      </c>
      <c r="AQ114" s="178">
        <v>4.1503890320818329</v>
      </c>
      <c r="AR114" s="178">
        <v>3.6917101544278799</v>
      </c>
      <c r="AS114" s="178">
        <v>1.4163621906703572</v>
      </c>
      <c r="AT114" s="178">
        <v>0.1798658798260383</v>
      </c>
      <c r="AU114" s="178" t="s">
        <v>314</v>
      </c>
      <c r="AV114" s="178">
        <v>1.6122248635998784</v>
      </c>
      <c r="AW114" s="178">
        <v>2.5386572620270611</v>
      </c>
      <c r="AX114" s="178"/>
      <c r="AY114" s="178"/>
      <c r="AZ114" s="175"/>
      <c r="BB114" s="171">
        <v>46053</v>
      </c>
      <c r="BC114" s="178">
        <v>5.7745703043182273</v>
      </c>
      <c r="BD114" s="178">
        <v>6.5121909530463595</v>
      </c>
      <c r="BE114" s="178">
        <v>6.7318617365247135</v>
      </c>
      <c r="BF114" s="174"/>
      <c r="BG114" s="189">
        <v>11352.48</v>
      </c>
      <c r="BH114" s="189">
        <v>44274.896999999997</v>
      </c>
      <c r="BI114" s="189">
        <v>29250.125</v>
      </c>
      <c r="BJ114" s="174"/>
      <c r="BK114" s="174"/>
      <c r="BL114" s="178"/>
      <c r="BM114" s="178"/>
      <c r="BN114" s="178"/>
      <c r="BO114" s="178"/>
      <c r="BP114" s="178"/>
      <c r="BQ114" s="178"/>
      <c r="BS114" s="252">
        <v>46053</v>
      </c>
      <c r="BT114" s="178">
        <v>17.148531505669997</v>
      </c>
      <c r="BU114" s="178">
        <v>5.7797311363600006</v>
      </c>
      <c r="BV114" s="178">
        <v>296.70119770432649</v>
      </c>
      <c r="BW114" s="178">
        <v>100</v>
      </c>
      <c r="BX114" s="178"/>
      <c r="BY114" s="178"/>
      <c r="BZ114" s="178"/>
      <c r="CA114" s="254"/>
      <c r="CB114" s="178"/>
      <c r="CC114" s="178"/>
      <c r="CD114" s="178"/>
      <c r="CE114" s="178"/>
      <c r="CF114" s="178"/>
      <c r="CG114" s="178"/>
      <c r="CH114" s="178"/>
      <c r="CJ114" s="176">
        <v>46053</v>
      </c>
      <c r="CK114" s="172">
        <v>0.08</v>
      </c>
      <c r="CL114" s="172">
        <v>0.7683333333333332</v>
      </c>
      <c r="CM114" s="172">
        <v>1.5499999999999998</v>
      </c>
      <c r="CN114" s="172">
        <v>0.25</v>
      </c>
      <c r="CO114" s="172">
        <v>1.7533333333333332</v>
      </c>
      <c r="CP114" s="172">
        <v>2.083333333333333</v>
      </c>
      <c r="CQ114" s="172"/>
      <c r="CR114" s="172"/>
      <c r="CS114" s="172"/>
      <c r="CT114" s="172"/>
      <c r="CU114" s="174"/>
      <c r="CV114" s="174"/>
      <c r="CW114" s="174"/>
      <c r="CY114" s="176">
        <v>46053</v>
      </c>
      <c r="CZ114" s="172">
        <v>4.8333333333333332E-2</v>
      </c>
      <c r="DA114" s="172">
        <v>1.4416666666666667</v>
      </c>
      <c r="DB114" s="172">
        <v>1.7516666666666669</v>
      </c>
      <c r="DC114" s="172">
        <v>0.52</v>
      </c>
      <c r="DD114" s="172">
        <v>1.9016666666666666</v>
      </c>
      <c r="DE114" s="172">
        <v>2.3266666666666667</v>
      </c>
      <c r="DF114" s="174"/>
      <c r="DG114" s="174"/>
      <c r="DH114" s="174"/>
      <c r="DI114" s="174"/>
      <c r="DJ114" s="174"/>
      <c r="DK114" s="174"/>
    </row>
    <row r="115" spans="1:115">
      <c r="B115" s="171">
        <v>46081</v>
      </c>
      <c r="C115" s="178">
        <v>8.7881643111229923</v>
      </c>
      <c r="D115" s="178">
        <v>7.4314795791875499</v>
      </c>
      <c r="E115" s="178">
        <v>5.1185220459684322</v>
      </c>
      <c r="F115" s="178">
        <v>-14.332969233426073</v>
      </c>
      <c r="G115" s="178"/>
      <c r="H115" s="189">
        <v>31415.127</v>
      </c>
      <c r="I115" s="189">
        <v>14811.013000000001</v>
      </c>
      <c r="J115" s="189">
        <v>58150.017999999996</v>
      </c>
      <c r="K115" s="189">
        <v>7584.7849999999999</v>
      </c>
      <c r="L115" s="174"/>
      <c r="M115" s="175"/>
      <c r="O115" s="171">
        <v>46081</v>
      </c>
      <c r="P115" s="251">
        <v>8.7881643111229923</v>
      </c>
      <c r="Q115" s="251">
        <v>4.6503402235507307</v>
      </c>
      <c r="R115" s="251">
        <v>9.3116585471354263</v>
      </c>
      <c r="S115" s="178">
        <v>9.5031958788253981</v>
      </c>
      <c r="T115" s="174"/>
      <c r="U115" s="189">
        <v>31415.127</v>
      </c>
      <c r="V115" s="189">
        <v>10577.35</v>
      </c>
      <c r="W115" s="189">
        <v>9330.1720000000005</v>
      </c>
      <c r="X115" s="189">
        <v>3515.645</v>
      </c>
      <c r="Y115" s="175"/>
      <c r="Z115" s="175"/>
      <c r="AA115" s="250">
        <v>43159</v>
      </c>
      <c r="AB115" s="178">
        <v>1.1992424510000002</v>
      </c>
      <c r="AC115" s="178">
        <v>2.3544310129999997</v>
      </c>
      <c r="AD115" s="178">
        <v>3.3010560750793099</v>
      </c>
      <c r="AE115" s="178">
        <v>5.6032894482583462</v>
      </c>
      <c r="AF115" s="178">
        <v>7.8524486805605127</v>
      </c>
      <c r="AH115" s="178"/>
      <c r="AI115" s="178"/>
      <c r="AJ115" s="175"/>
      <c r="AL115" s="250">
        <v>46081</v>
      </c>
      <c r="AM115" s="178"/>
      <c r="AN115" s="178">
        <v>4.0594161314088738E-2</v>
      </c>
      <c r="AO115" s="178" t="s">
        <v>314</v>
      </c>
      <c r="AP115" s="178">
        <v>4.4436380229394284E-4</v>
      </c>
      <c r="AQ115" s="178">
        <v>4.2315336443621279</v>
      </c>
      <c r="AR115" s="178">
        <v>3.7413926558081267</v>
      </c>
      <c r="AS115" s="178">
        <v>1.4239853151201649</v>
      </c>
      <c r="AT115" s="178">
        <v>0.16773048407162244</v>
      </c>
      <c r="AU115" s="178" t="s">
        <v>314</v>
      </c>
      <c r="AV115" s="178">
        <v>1.6367081542972524</v>
      </c>
      <c r="AW115" s="178">
        <v>2.5455948492175096</v>
      </c>
      <c r="AX115" s="178"/>
      <c r="AY115" s="178"/>
      <c r="AZ115" s="175"/>
      <c r="BB115" s="171">
        <v>46081</v>
      </c>
      <c r="BC115" s="178">
        <v>6.3895335398098885</v>
      </c>
      <c r="BD115" s="178">
        <v>6.080253682447978</v>
      </c>
      <c r="BE115" s="178">
        <v>6.6914966088747363</v>
      </c>
      <c r="BF115" s="174"/>
      <c r="BG115" s="189">
        <v>11428.169</v>
      </c>
      <c r="BH115" s="189">
        <v>44340.516000000003</v>
      </c>
      <c r="BI115" s="189">
        <v>29427.957999999999</v>
      </c>
      <c r="BJ115" s="174"/>
      <c r="BK115" s="174"/>
      <c r="BL115" s="178"/>
      <c r="BM115" s="178"/>
      <c r="BN115" s="178"/>
      <c r="BO115" s="178"/>
      <c r="BP115" s="178"/>
      <c r="BQ115" s="178"/>
      <c r="BS115" s="252">
        <v>46081</v>
      </c>
      <c r="BT115" s="178">
        <v>17.268398329570001</v>
      </c>
      <c r="BU115" s="178">
        <v>5.9547028368499992</v>
      </c>
      <c r="BV115" s="178">
        <v>289.99597129694678</v>
      </c>
      <c r="BW115" s="178">
        <v>100</v>
      </c>
      <c r="BX115" s="178"/>
      <c r="BY115" s="178"/>
      <c r="BZ115" s="178"/>
      <c r="CA115" s="254"/>
      <c r="CB115" s="178"/>
      <c r="CC115" s="178"/>
      <c r="CD115" s="178"/>
      <c r="CE115" s="178"/>
      <c r="CF115" s="178"/>
      <c r="CG115" s="178"/>
      <c r="CH115" s="178"/>
      <c r="CJ115" s="176">
        <v>46081</v>
      </c>
      <c r="CK115" s="172">
        <v>0.08</v>
      </c>
      <c r="CL115" s="172">
        <v>0.75166666666666659</v>
      </c>
      <c r="CM115" s="172">
        <v>1.5449999999999999</v>
      </c>
      <c r="CN115" s="172">
        <v>0.25</v>
      </c>
      <c r="CO115" s="172">
        <v>1.7649999999999997</v>
      </c>
      <c r="CP115" s="172">
        <v>2.09</v>
      </c>
      <c r="CQ115" s="172"/>
      <c r="CR115" s="172"/>
      <c r="CS115" s="172"/>
      <c r="CT115" s="172"/>
      <c r="CU115" s="174"/>
      <c r="CV115" s="174"/>
      <c r="CW115" s="174"/>
      <c r="CY115" s="176">
        <v>46081</v>
      </c>
      <c r="CZ115" s="172">
        <v>4.8333333333333332E-2</v>
      </c>
      <c r="DA115" s="172">
        <v>1.4566666666666668</v>
      </c>
      <c r="DB115" s="172">
        <v>1.67</v>
      </c>
      <c r="DC115" s="172">
        <v>0.52166666666666661</v>
      </c>
      <c r="DD115" s="172">
        <v>1.905</v>
      </c>
      <c r="DE115" s="172">
        <v>2.3316666666666666</v>
      </c>
      <c r="DF115" s="174"/>
      <c r="DG115" s="174"/>
      <c r="DH115" s="174"/>
      <c r="DI115" s="174"/>
      <c r="DJ115" s="174"/>
      <c r="DK115" s="174"/>
    </row>
    <row r="116" spans="1:115">
      <c r="B116" s="171">
        <v>46112</v>
      </c>
      <c r="C116" s="178">
        <v>9.47808114683124</v>
      </c>
      <c r="D116" s="178">
        <v>4.3216997444649241</v>
      </c>
      <c r="E116" s="178">
        <v>6.0287362657420074</v>
      </c>
      <c r="F116" s="178">
        <v>-7.0225460606004546</v>
      </c>
      <c r="G116" s="178"/>
      <c r="H116" s="189">
        <v>31861.187000000002</v>
      </c>
      <c r="I116" s="189">
        <v>14649.164999999999</v>
      </c>
      <c r="J116" s="189">
        <v>58497.095000000001</v>
      </c>
      <c r="K116" s="189">
        <v>7636.1229999999996</v>
      </c>
      <c r="L116" s="174"/>
      <c r="M116" s="175"/>
      <c r="O116" s="171">
        <v>46112</v>
      </c>
      <c r="P116" s="251">
        <v>9.47808114683124</v>
      </c>
      <c r="Q116" s="251">
        <v>4.7840207017124214</v>
      </c>
      <c r="R116" s="251">
        <v>9.7015461561527516</v>
      </c>
      <c r="S116" s="178">
        <v>9.340335640417452</v>
      </c>
      <c r="T116" s="174"/>
      <c r="U116" s="189">
        <v>31861.187000000002</v>
      </c>
      <c r="V116" s="189">
        <v>10541.919</v>
      </c>
      <c r="W116" s="189">
        <v>9420.5380000000005</v>
      </c>
      <c r="X116" s="189">
        <v>3552.2860000000001</v>
      </c>
      <c r="Y116" s="175"/>
      <c r="Z116" s="175"/>
      <c r="AA116" s="250">
        <v>43190</v>
      </c>
      <c r="AB116" s="178">
        <v>1.143</v>
      </c>
      <c r="AC116" s="178">
        <v>2.271046814</v>
      </c>
      <c r="AD116" s="178">
        <v>3.15031650440126</v>
      </c>
      <c r="AE116" s="178">
        <v>5.4128189115972249</v>
      </c>
      <c r="AF116" s="178">
        <v>7.5442354894639418</v>
      </c>
      <c r="AH116" s="178"/>
      <c r="AI116" s="178"/>
      <c r="AJ116" s="175"/>
      <c r="AL116" s="250">
        <v>46112</v>
      </c>
      <c r="AM116" s="178"/>
      <c r="AN116" s="178">
        <v>4.0397302631402773E-2</v>
      </c>
      <c r="AO116" s="178" t="s">
        <v>314</v>
      </c>
      <c r="AP116" s="178">
        <v>3.9886749843667639E-4</v>
      </c>
      <c r="AQ116" s="178">
        <v>4.0583996806106652</v>
      </c>
      <c r="AR116" s="178">
        <v>3.5759622259933308</v>
      </c>
      <c r="AS116" s="178">
        <v>1.4301205851181678</v>
      </c>
      <c r="AT116" s="178">
        <v>0.19883942463964754</v>
      </c>
      <c r="AU116" s="178" t="s">
        <v>314</v>
      </c>
      <c r="AV116" s="178">
        <v>1.6028013535780099</v>
      </c>
      <c r="AW116" s="178">
        <v>2.4911940112846538</v>
      </c>
      <c r="AX116" s="178"/>
      <c r="AY116" s="178"/>
      <c r="AZ116" s="175"/>
      <c r="BB116" s="171">
        <v>46112</v>
      </c>
      <c r="BC116" s="178">
        <v>6.9489293493957272</v>
      </c>
      <c r="BD116" s="178">
        <v>6.681214080171638</v>
      </c>
      <c r="BE116" s="178">
        <v>6.6516452312284535</v>
      </c>
      <c r="BF116" s="174"/>
      <c r="BG116" s="189">
        <v>11635.066000000001</v>
      </c>
      <c r="BH116" s="189">
        <v>44553.987000000001</v>
      </c>
      <c r="BI116" s="189">
        <v>29214.456999999999</v>
      </c>
      <c r="BJ116" s="174"/>
      <c r="BK116" s="174"/>
      <c r="BL116" s="178"/>
      <c r="BM116" s="178"/>
      <c r="BN116" s="178"/>
      <c r="BO116" s="178"/>
      <c r="BP116" s="178"/>
      <c r="BQ116" s="178"/>
      <c r="BS116" s="252">
        <v>46112</v>
      </c>
      <c r="BT116" s="178">
        <v>16.393014375010001</v>
      </c>
      <c r="BU116" s="178">
        <v>5.8667303836600002</v>
      </c>
      <c r="BV116" s="178">
        <v>279.4233466168443</v>
      </c>
      <c r="BW116" s="267">
        <v>100</v>
      </c>
      <c r="BX116" s="178"/>
      <c r="BY116" s="178"/>
      <c r="BZ116" s="178"/>
      <c r="CA116" s="254"/>
      <c r="CB116" s="178"/>
      <c r="CC116" s="178"/>
      <c r="CD116" s="178"/>
      <c r="CE116" s="178"/>
      <c r="CF116" s="178"/>
      <c r="CG116" s="178"/>
      <c r="CH116" s="178"/>
      <c r="CJ116" s="176">
        <v>46112</v>
      </c>
      <c r="CK116" s="172">
        <v>0.08</v>
      </c>
      <c r="CL116" s="172">
        <v>0.7466666666666667</v>
      </c>
      <c r="CM116" s="172">
        <v>1.5600000000000003</v>
      </c>
      <c r="CN116" s="172">
        <v>0.25166666666666665</v>
      </c>
      <c r="CO116" s="172">
        <v>1.7783333333333333</v>
      </c>
      <c r="CP116" s="172">
        <v>2.1066666666666669</v>
      </c>
      <c r="CQ116" s="174">
        <v>0.74</v>
      </c>
      <c r="CR116" s="174">
        <v>1.59</v>
      </c>
      <c r="CS116" s="174">
        <v>1.82</v>
      </c>
      <c r="CT116" s="174">
        <v>2.14</v>
      </c>
      <c r="CU116" s="174"/>
      <c r="CV116" s="174"/>
      <c r="CW116" s="174"/>
      <c r="CY116" s="176">
        <v>46112</v>
      </c>
      <c r="CZ116" s="172">
        <v>4.8333333333333332E-2</v>
      </c>
      <c r="DA116" s="172">
        <v>1.4716666666666667</v>
      </c>
      <c r="DB116" s="172">
        <v>1.7416666666666665</v>
      </c>
      <c r="DC116" s="172">
        <v>0.52500000000000002</v>
      </c>
      <c r="DD116" s="172">
        <v>1.9116666666666664</v>
      </c>
      <c r="DE116" s="172">
        <v>2.3683333333333336</v>
      </c>
      <c r="DF116" s="174">
        <v>1.56</v>
      </c>
      <c r="DG116" s="174">
        <v>2.06</v>
      </c>
      <c r="DH116" s="174">
        <v>1.94</v>
      </c>
      <c r="DI116" s="174">
        <v>2.4300000000000002</v>
      </c>
      <c r="DJ116" s="174"/>
      <c r="DK116" s="174"/>
    </row>
    <row r="117" spans="1:115">
      <c r="B117" s="171">
        <v>46142</v>
      </c>
      <c r="C117" s="178"/>
      <c r="D117" s="178"/>
      <c r="E117" s="178"/>
      <c r="F117" s="178"/>
      <c r="G117" s="178"/>
      <c r="H117" s="174"/>
      <c r="I117" s="174"/>
      <c r="J117" s="174"/>
      <c r="K117" s="174"/>
      <c r="L117" s="174"/>
      <c r="M117" s="175"/>
      <c r="O117" s="171">
        <v>46142</v>
      </c>
      <c r="P117" s="251"/>
      <c r="Q117" s="251"/>
      <c r="R117" s="251"/>
      <c r="S117" s="178"/>
      <c r="T117" s="174"/>
      <c r="U117" s="174"/>
      <c r="V117" s="174"/>
      <c r="W117" s="174"/>
      <c r="X117" s="174"/>
      <c r="Y117" s="175"/>
      <c r="Z117" s="175"/>
      <c r="AA117" s="250">
        <v>43220</v>
      </c>
      <c r="AB117" s="178">
        <v>1.1259983809999998</v>
      </c>
      <c r="AC117" s="178">
        <v>2.2423318909999996</v>
      </c>
      <c r="AD117" s="178">
        <v>3.1080118501973599</v>
      </c>
      <c r="AE117" s="178">
        <v>5.3501447032112672</v>
      </c>
      <c r="AF117" s="178">
        <v>7.4328191105113568</v>
      </c>
      <c r="AH117" s="178"/>
      <c r="AI117" s="178"/>
      <c r="AJ117" s="175"/>
      <c r="AL117" s="250">
        <v>46142</v>
      </c>
      <c r="AM117" s="178"/>
      <c r="AN117" s="178"/>
      <c r="AO117" s="178"/>
      <c r="AP117" s="178"/>
      <c r="AQ117" s="178"/>
      <c r="AR117" s="178"/>
      <c r="AS117" s="178"/>
      <c r="AT117" s="178"/>
      <c r="AU117" s="178"/>
      <c r="AV117" s="178"/>
      <c r="AW117" s="178"/>
      <c r="AX117" s="178"/>
      <c r="AY117" s="178"/>
      <c r="AZ117" s="175"/>
      <c r="BB117" s="171">
        <v>46142</v>
      </c>
      <c r="BC117" s="178"/>
      <c r="BD117" s="178"/>
      <c r="BE117" s="178"/>
      <c r="BF117" s="174"/>
      <c r="BG117" s="174"/>
      <c r="BH117" s="174"/>
      <c r="BI117" s="174"/>
      <c r="BJ117" s="174"/>
      <c r="BK117" s="174"/>
      <c r="BL117" s="178"/>
      <c r="BM117" s="178"/>
      <c r="BN117" s="178"/>
      <c r="BO117" s="178"/>
      <c r="BP117" s="178"/>
      <c r="BQ117" s="178"/>
      <c r="BS117" s="252">
        <v>46142</v>
      </c>
      <c r="BT117" s="178"/>
      <c r="BU117" s="178"/>
      <c r="BV117" s="178"/>
      <c r="BW117" s="267"/>
      <c r="BX117" s="178"/>
      <c r="BY117" s="178"/>
      <c r="BZ117" s="178"/>
      <c r="CA117" s="254"/>
      <c r="CB117" s="178"/>
      <c r="CC117" s="178"/>
      <c r="CD117" s="178"/>
      <c r="CE117" s="178"/>
      <c r="CF117" s="178"/>
      <c r="CG117" s="178"/>
      <c r="CH117" s="178"/>
      <c r="CJ117" s="176">
        <v>46142</v>
      </c>
      <c r="CK117" s="174"/>
      <c r="CL117" s="174"/>
      <c r="CM117" s="174"/>
      <c r="CN117" s="174"/>
      <c r="CO117" s="174"/>
      <c r="CP117" s="174"/>
      <c r="CQ117" s="174"/>
      <c r="CR117" s="174"/>
      <c r="CS117" s="174"/>
      <c r="CT117" s="174"/>
      <c r="CU117" s="174"/>
      <c r="CV117" s="174"/>
      <c r="CW117" s="174"/>
      <c r="CY117" s="176">
        <v>46142</v>
      </c>
      <c r="CZ117" s="174"/>
      <c r="DA117" s="174"/>
      <c r="DB117" s="174"/>
      <c r="DC117" s="174"/>
      <c r="DD117" s="174"/>
      <c r="DE117" s="174"/>
      <c r="DF117" s="174"/>
      <c r="DG117" s="174"/>
      <c r="DH117" s="174"/>
      <c r="DI117" s="174"/>
      <c r="DJ117" s="174"/>
      <c r="DK117" s="174"/>
    </row>
    <row r="118" spans="1:115">
      <c r="B118" s="171">
        <v>46173</v>
      </c>
      <c r="C118" s="178"/>
      <c r="D118" s="178"/>
      <c r="E118" s="178"/>
      <c r="F118" s="178"/>
      <c r="G118" s="178"/>
      <c r="H118" s="174"/>
      <c r="I118" s="174"/>
      <c r="J118" s="174"/>
      <c r="K118" s="174"/>
      <c r="L118" s="174"/>
      <c r="M118" s="175"/>
      <c r="O118" s="171">
        <v>46173</v>
      </c>
      <c r="P118" s="251"/>
      <c r="Q118" s="251"/>
      <c r="R118" s="251"/>
      <c r="S118" s="178"/>
      <c r="T118" s="174"/>
      <c r="U118" s="174"/>
      <c r="V118" s="174"/>
      <c r="W118" s="174"/>
      <c r="X118" s="174"/>
      <c r="Y118" s="175"/>
      <c r="Z118" s="175"/>
      <c r="AA118" s="250">
        <v>43251</v>
      </c>
      <c r="AB118" s="178">
        <v>1.1083319509999998</v>
      </c>
      <c r="AC118" s="178">
        <v>2.2043228370000003</v>
      </c>
      <c r="AD118" s="178">
        <v>3.0254378264758501</v>
      </c>
      <c r="AE118" s="178">
        <v>5.2130352120814791</v>
      </c>
      <c r="AF118" s="178">
        <v>7.2880023932644606</v>
      </c>
      <c r="AH118" s="178"/>
      <c r="AI118" s="178"/>
      <c r="AJ118" s="175"/>
      <c r="AL118" s="250">
        <v>46173</v>
      </c>
      <c r="AM118" s="178"/>
      <c r="AN118" s="178"/>
      <c r="AO118" s="178"/>
      <c r="AP118" s="178"/>
      <c r="AQ118" s="178"/>
      <c r="AR118" s="178"/>
      <c r="AS118" s="178"/>
      <c r="AT118" s="178"/>
      <c r="AU118" s="178"/>
      <c r="AV118" s="178"/>
      <c r="AW118" s="178"/>
      <c r="AX118" s="178"/>
      <c r="AY118" s="178"/>
      <c r="AZ118" s="175"/>
      <c r="BB118" s="171">
        <v>46173</v>
      </c>
      <c r="BC118" s="178"/>
      <c r="BD118" s="178"/>
      <c r="BE118" s="178"/>
      <c r="BF118" s="174"/>
      <c r="BG118" s="174"/>
      <c r="BH118" s="174"/>
      <c r="BI118" s="174"/>
      <c r="BJ118" s="174"/>
      <c r="BK118" s="174"/>
      <c r="BL118" s="178"/>
      <c r="BM118" s="178"/>
      <c r="BN118" s="178"/>
      <c r="BO118" s="178"/>
      <c r="BP118" s="178"/>
      <c r="BQ118" s="178"/>
      <c r="BS118" s="252">
        <v>46173</v>
      </c>
      <c r="BT118" s="178"/>
      <c r="BU118" s="178"/>
      <c r="BV118" s="178"/>
      <c r="BW118" s="267"/>
      <c r="BX118" s="178"/>
      <c r="BY118" s="178"/>
      <c r="BZ118" s="178"/>
      <c r="CA118" s="254"/>
      <c r="CB118" s="178"/>
      <c r="CC118" s="178"/>
      <c r="CD118" s="178"/>
      <c r="CE118" s="178"/>
      <c r="CF118" s="178"/>
      <c r="CG118" s="178"/>
      <c r="CH118" s="178"/>
      <c r="CJ118" s="176">
        <v>46173</v>
      </c>
      <c r="CK118" s="174"/>
      <c r="CL118" s="174"/>
      <c r="CM118" s="174"/>
      <c r="CN118" s="174"/>
      <c r="CO118" s="174"/>
      <c r="CP118" s="174"/>
      <c r="CQ118" s="174"/>
      <c r="CR118" s="174"/>
      <c r="CS118" s="174"/>
      <c r="CT118" s="174"/>
      <c r="CU118" s="174"/>
      <c r="CV118" s="174"/>
      <c r="CW118" s="174"/>
      <c r="CY118" s="176">
        <v>46173</v>
      </c>
      <c r="CZ118" s="174"/>
      <c r="DA118" s="174"/>
      <c r="DB118" s="174"/>
      <c r="DC118" s="174"/>
      <c r="DD118" s="174"/>
      <c r="DE118" s="174"/>
      <c r="DF118" s="174"/>
      <c r="DG118" s="174"/>
      <c r="DH118" s="174"/>
      <c r="DI118" s="174"/>
      <c r="DJ118" s="174"/>
      <c r="DK118" s="174"/>
    </row>
    <row r="119" spans="1:115">
      <c r="B119" s="171">
        <v>46203</v>
      </c>
      <c r="C119" s="178"/>
      <c r="D119" s="178"/>
      <c r="E119" s="178"/>
      <c r="F119" s="178"/>
      <c r="G119" s="178"/>
      <c r="H119" s="174"/>
      <c r="I119" s="174"/>
      <c r="J119" s="174"/>
      <c r="K119" s="174"/>
      <c r="L119" s="174"/>
      <c r="M119" s="175"/>
      <c r="O119" s="171">
        <v>46203</v>
      </c>
      <c r="P119" s="251"/>
      <c r="Q119" s="251"/>
      <c r="R119" s="251"/>
      <c r="S119" s="178"/>
      <c r="T119" s="174"/>
      <c r="U119" s="174"/>
      <c r="V119" s="174"/>
      <c r="W119" s="174"/>
      <c r="X119" s="174"/>
      <c r="Y119" s="175"/>
      <c r="Z119" s="175"/>
      <c r="AA119" s="250">
        <v>43281</v>
      </c>
      <c r="AB119" s="178">
        <v>1.073258979</v>
      </c>
      <c r="AC119" s="178">
        <v>2.0989113000000001</v>
      </c>
      <c r="AD119" s="178">
        <v>2.8981002466717398</v>
      </c>
      <c r="AE119" s="178">
        <v>4.9195810896560337</v>
      </c>
      <c r="AF119" s="178">
        <v>6.9074430462106911</v>
      </c>
      <c r="AH119" s="178"/>
      <c r="AI119" s="178"/>
      <c r="AJ119" s="175"/>
      <c r="AL119" s="250">
        <v>46203</v>
      </c>
      <c r="AM119" s="178"/>
      <c r="AN119" s="178"/>
      <c r="AO119" s="178"/>
      <c r="AP119" s="178"/>
      <c r="AQ119" s="178"/>
      <c r="AR119" s="178"/>
      <c r="AS119" s="178"/>
      <c r="AT119" s="178"/>
      <c r="AU119" s="178"/>
      <c r="AV119" s="178"/>
      <c r="AW119" s="178"/>
      <c r="AX119" s="178"/>
      <c r="AY119" s="178"/>
      <c r="AZ119" s="175"/>
      <c r="BB119" s="171">
        <v>46203</v>
      </c>
      <c r="BC119" s="178"/>
      <c r="BD119" s="178"/>
      <c r="BE119" s="178"/>
      <c r="BF119" s="174"/>
      <c r="BG119" s="174"/>
      <c r="BH119" s="174"/>
      <c r="BI119" s="174"/>
      <c r="BJ119" s="174"/>
      <c r="BK119" s="174"/>
      <c r="BL119" s="178"/>
      <c r="BM119" s="178"/>
      <c r="BN119" s="178"/>
      <c r="BO119" s="178"/>
      <c r="BP119" s="178"/>
      <c r="BQ119" s="178"/>
      <c r="BS119" s="252">
        <v>46203</v>
      </c>
      <c r="BT119" s="178"/>
      <c r="BU119" s="178"/>
      <c r="BV119" s="178"/>
      <c r="BW119" s="267"/>
      <c r="BX119" s="178"/>
      <c r="BY119" s="178"/>
      <c r="BZ119" s="178"/>
      <c r="CA119" s="254"/>
      <c r="CB119" s="178"/>
      <c r="CC119" s="178"/>
      <c r="CD119" s="178"/>
      <c r="CE119" s="178"/>
      <c r="CF119" s="178"/>
      <c r="CG119" s="178"/>
      <c r="CH119" s="178"/>
      <c r="CJ119" s="176">
        <v>46203</v>
      </c>
      <c r="CK119" s="174"/>
      <c r="CL119" s="174"/>
      <c r="CM119" s="174"/>
      <c r="CN119" s="174"/>
      <c r="CO119" s="174"/>
      <c r="CP119" s="174"/>
      <c r="CQ119" s="174"/>
      <c r="CR119" s="174"/>
      <c r="CS119" s="174"/>
      <c r="CT119" s="174"/>
      <c r="CU119" s="174"/>
      <c r="CV119" s="174"/>
      <c r="CW119" s="174"/>
      <c r="CY119" s="176">
        <v>46203</v>
      </c>
      <c r="CZ119" s="174"/>
      <c r="DA119" s="174"/>
      <c r="DB119" s="174"/>
      <c r="DC119" s="174"/>
      <c r="DD119" s="174"/>
      <c r="DE119" s="174"/>
      <c r="DF119" s="174"/>
      <c r="DG119" s="174"/>
      <c r="DH119" s="174"/>
      <c r="DI119" s="174"/>
      <c r="DJ119" s="174"/>
      <c r="DK119" s="174"/>
    </row>
    <row r="120" spans="1:115">
      <c r="A120" s="162">
        <v>46234</v>
      </c>
      <c r="B120" s="171">
        <v>46234</v>
      </c>
      <c r="C120" s="178"/>
      <c r="D120" s="178"/>
      <c r="E120" s="178"/>
      <c r="F120" s="178"/>
      <c r="G120" s="178"/>
      <c r="H120" s="174"/>
      <c r="I120" s="174"/>
      <c r="J120" s="174"/>
      <c r="K120" s="174"/>
      <c r="L120" s="174"/>
      <c r="M120" s="175"/>
      <c r="N120" s="162">
        <v>46234</v>
      </c>
      <c r="O120" s="171">
        <v>46234</v>
      </c>
      <c r="P120" s="251"/>
      <c r="Q120" s="251"/>
      <c r="R120" s="251"/>
      <c r="S120" s="178"/>
      <c r="T120" s="174"/>
      <c r="U120" s="174"/>
      <c r="V120" s="174"/>
      <c r="W120" s="174"/>
      <c r="X120" s="174"/>
      <c r="Y120" s="175"/>
      <c r="Z120" s="175">
        <v>43281</v>
      </c>
      <c r="AA120" s="250">
        <v>43312</v>
      </c>
      <c r="AB120" s="178">
        <v>1.0282958929999999</v>
      </c>
      <c r="AC120" s="178">
        <v>1.98838165</v>
      </c>
      <c r="AD120" s="178">
        <v>2.7588922296932599</v>
      </c>
      <c r="AE120" s="178">
        <v>4.6416973517736775</v>
      </c>
      <c r="AF120" s="178">
        <v>6.4990761158962833</v>
      </c>
      <c r="AH120" s="178"/>
      <c r="AI120" s="178"/>
      <c r="AJ120" s="175"/>
      <c r="AK120" s="162">
        <v>46234</v>
      </c>
      <c r="AL120" s="250">
        <v>46234</v>
      </c>
      <c r="AM120" s="178"/>
      <c r="AN120" s="178"/>
      <c r="AO120" s="178"/>
      <c r="AP120" s="178"/>
      <c r="AQ120" s="178"/>
      <c r="AR120" s="178"/>
      <c r="AS120" s="178"/>
      <c r="AT120" s="178"/>
      <c r="AU120" s="178"/>
      <c r="AV120" s="178"/>
      <c r="AW120" s="178"/>
      <c r="AX120" s="178"/>
      <c r="AY120" s="178"/>
      <c r="AZ120" s="175"/>
      <c r="BA120" s="162">
        <v>46234</v>
      </c>
      <c r="BB120" s="171">
        <v>46234</v>
      </c>
      <c r="BC120" s="178"/>
      <c r="BD120" s="178"/>
      <c r="BE120" s="178"/>
      <c r="BF120" s="174"/>
      <c r="BG120" s="174"/>
      <c r="BH120" s="174"/>
      <c r="BI120" s="174"/>
      <c r="BJ120" s="174"/>
      <c r="BK120" s="174"/>
      <c r="BL120" s="178"/>
      <c r="BM120" s="178"/>
      <c r="BN120" s="178"/>
      <c r="BO120" s="178"/>
      <c r="BP120" s="178"/>
      <c r="BQ120" s="178"/>
      <c r="BR120" s="162">
        <v>46234</v>
      </c>
      <c r="BS120" s="252">
        <v>46234</v>
      </c>
      <c r="BT120" s="178"/>
      <c r="BU120" s="178"/>
      <c r="BV120" s="178"/>
      <c r="BW120" s="267"/>
      <c r="BX120" s="178"/>
      <c r="BY120" s="178"/>
      <c r="BZ120" s="178"/>
      <c r="CA120" s="254"/>
      <c r="CB120" s="178"/>
      <c r="CC120" s="178"/>
      <c r="CD120" s="178"/>
      <c r="CE120" s="178"/>
      <c r="CF120" s="178"/>
      <c r="CG120" s="178"/>
      <c r="CH120" s="178"/>
      <c r="CI120" s="162">
        <v>46234</v>
      </c>
      <c r="CJ120" s="176">
        <v>46234</v>
      </c>
      <c r="CK120" s="174"/>
      <c r="CL120" s="174"/>
      <c r="CM120" s="174"/>
      <c r="CN120" s="174"/>
      <c r="CO120" s="174"/>
      <c r="CP120" s="174"/>
      <c r="CQ120" s="174"/>
      <c r="CR120" s="174"/>
      <c r="CS120" s="174"/>
      <c r="CT120" s="174"/>
      <c r="CU120" s="174"/>
      <c r="CV120" s="174"/>
      <c r="CW120" s="174"/>
      <c r="CX120" s="162">
        <v>46234</v>
      </c>
      <c r="CY120" s="176">
        <v>46234</v>
      </c>
      <c r="CZ120" s="174"/>
      <c r="DA120" s="174"/>
      <c r="DB120" s="174"/>
      <c r="DC120" s="174"/>
      <c r="DD120" s="174"/>
      <c r="DE120" s="174"/>
      <c r="DF120" s="174"/>
      <c r="DG120" s="174"/>
      <c r="DH120" s="174"/>
      <c r="DI120" s="174"/>
      <c r="DJ120" s="174"/>
      <c r="DK120" s="174"/>
    </row>
    <row r="121" spans="1:115">
      <c r="B121" s="171">
        <v>46265</v>
      </c>
      <c r="C121" s="178"/>
      <c r="D121" s="178"/>
      <c r="E121" s="178"/>
      <c r="F121" s="178"/>
      <c r="G121" s="178"/>
      <c r="H121" s="174"/>
      <c r="I121" s="174"/>
      <c r="J121" s="174"/>
      <c r="K121" s="174"/>
      <c r="L121" s="174"/>
      <c r="M121" s="175"/>
      <c r="O121" s="171">
        <v>46265</v>
      </c>
      <c r="P121" s="251"/>
      <c r="Q121" s="251"/>
      <c r="R121" s="251"/>
      <c r="S121" s="178"/>
      <c r="T121" s="174"/>
      <c r="U121" s="174"/>
      <c r="V121" s="174"/>
      <c r="W121" s="174"/>
      <c r="X121" s="174"/>
      <c r="Y121" s="175"/>
      <c r="Z121" s="175"/>
      <c r="AA121" s="250">
        <v>43343</v>
      </c>
      <c r="AB121" s="178">
        <v>1.0129607</v>
      </c>
      <c r="AC121" s="178">
        <v>1.9614708169999999</v>
      </c>
      <c r="AD121" s="178">
        <v>2.72592231525066</v>
      </c>
      <c r="AE121" s="178">
        <v>4.591167767018268</v>
      </c>
      <c r="AF121" s="178">
        <v>6.4316255251034864</v>
      </c>
      <c r="AH121" s="178"/>
      <c r="AI121" s="178"/>
      <c r="AJ121" s="175"/>
      <c r="AL121" s="250">
        <v>46265</v>
      </c>
      <c r="AM121" s="178"/>
      <c r="AN121" s="178"/>
      <c r="AO121" s="178"/>
      <c r="AP121" s="178"/>
      <c r="AQ121" s="178"/>
      <c r="AR121" s="178"/>
      <c r="AS121" s="178"/>
      <c r="AT121" s="178"/>
      <c r="AU121" s="178"/>
      <c r="AV121" s="178"/>
      <c r="AW121" s="178"/>
      <c r="AX121" s="178"/>
      <c r="AY121" s="178"/>
      <c r="AZ121" s="175"/>
      <c r="BB121" s="171">
        <v>46265</v>
      </c>
      <c r="BC121" s="178"/>
      <c r="BD121" s="178"/>
      <c r="BE121" s="178"/>
      <c r="BF121" s="174"/>
      <c r="BG121" s="174"/>
      <c r="BH121" s="174"/>
      <c r="BI121" s="174"/>
      <c r="BJ121" s="174"/>
      <c r="BK121" s="174"/>
      <c r="BL121" s="178"/>
      <c r="BM121" s="178"/>
      <c r="BN121" s="178"/>
      <c r="BO121" s="178"/>
      <c r="BP121" s="178"/>
      <c r="BQ121" s="178"/>
      <c r="BS121" s="252">
        <v>46265</v>
      </c>
      <c r="BT121" s="178"/>
      <c r="BU121" s="178"/>
      <c r="BV121" s="178"/>
      <c r="BW121" s="267"/>
      <c r="BX121" s="178"/>
      <c r="BY121" s="178"/>
      <c r="BZ121" s="178"/>
      <c r="CA121" s="254"/>
      <c r="CB121" s="178"/>
      <c r="CC121" s="178"/>
      <c r="CD121" s="178"/>
      <c r="CE121" s="178"/>
      <c r="CF121" s="178"/>
      <c r="CG121" s="178"/>
      <c r="CH121" s="178"/>
      <c r="CJ121" s="176">
        <v>46265</v>
      </c>
      <c r="CK121" s="174"/>
      <c r="CL121" s="174"/>
      <c r="CM121" s="174"/>
      <c r="CN121" s="174"/>
      <c r="CO121" s="174"/>
      <c r="CP121" s="174"/>
      <c r="CQ121" s="174"/>
      <c r="CR121" s="174"/>
      <c r="CS121" s="174"/>
      <c r="CT121" s="174"/>
      <c r="CU121" s="174"/>
      <c r="CV121" s="174"/>
      <c r="CW121" s="174"/>
      <c r="CY121" s="176">
        <v>46265</v>
      </c>
      <c r="CZ121" s="174"/>
      <c r="DA121" s="174"/>
      <c r="DB121" s="174"/>
      <c r="DC121" s="174"/>
      <c r="DD121" s="174"/>
      <c r="DE121" s="174"/>
      <c r="DF121" s="174"/>
      <c r="DG121" s="174"/>
      <c r="DH121" s="174"/>
      <c r="DI121" s="174"/>
      <c r="DJ121" s="174"/>
      <c r="DK121" s="174"/>
    </row>
    <row r="122" spans="1:115">
      <c r="B122" s="171">
        <v>46295</v>
      </c>
      <c r="C122" s="178"/>
      <c r="D122" s="178"/>
      <c r="E122" s="178"/>
      <c r="F122" s="178"/>
      <c r="G122" s="178"/>
      <c r="H122" s="174"/>
      <c r="I122" s="174"/>
      <c r="J122" s="174"/>
      <c r="K122" s="174"/>
      <c r="L122" s="174"/>
      <c r="M122" s="175"/>
      <c r="O122" s="171">
        <v>46295</v>
      </c>
      <c r="P122" s="251"/>
      <c r="Q122" s="251"/>
      <c r="R122" s="251"/>
      <c r="S122" s="178"/>
      <c r="T122" s="174"/>
      <c r="U122" s="174"/>
      <c r="V122" s="174"/>
      <c r="W122" s="174"/>
      <c r="X122" s="174"/>
      <c r="Y122" s="175"/>
      <c r="Z122" s="175"/>
      <c r="AA122" s="250">
        <v>43373</v>
      </c>
      <c r="AB122" s="178">
        <v>0.99943879099999999</v>
      </c>
      <c r="AC122" s="178">
        <v>1.9328967459999999</v>
      </c>
      <c r="AD122" s="178">
        <v>2.6874078420801499</v>
      </c>
      <c r="AE122" s="178">
        <v>4.5234351395140688</v>
      </c>
      <c r="AF122" s="178">
        <v>6.3425215856176997</v>
      </c>
      <c r="AH122" s="178"/>
      <c r="AI122" s="178"/>
      <c r="AJ122" s="175"/>
      <c r="AL122" s="250">
        <v>46295</v>
      </c>
      <c r="AM122" s="178"/>
      <c r="AN122" s="178"/>
      <c r="AO122" s="178"/>
      <c r="AP122" s="178"/>
      <c r="AQ122" s="178"/>
      <c r="AR122" s="178"/>
      <c r="AS122" s="178"/>
      <c r="AT122" s="178"/>
      <c r="AU122" s="178"/>
      <c r="AV122" s="178"/>
      <c r="AW122" s="178"/>
      <c r="AX122" s="178"/>
      <c r="AY122" s="178"/>
      <c r="AZ122" s="175"/>
      <c r="BB122" s="171">
        <v>46295</v>
      </c>
      <c r="BC122" s="178"/>
      <c r="BD122" s="178"/>
      <c r="BE122" s="178"/>
      <c r="BF122" s="174"/>
      <c r="BG122" s="174"/>
      <c r="BH122" s="174"/>
      <c r="BI122" s="174"/>
      <c r="BJ122" s="174"/>
      <c r="BK122" s="174"/>
      <c r="BL122" s="178"/>
      <c r="BM122" s="178"/>
      <c r="BN122" s="178"/>
      <c r="BO122" s="178"/>
      <c r="BP122" s="178"/>
      <c r="BQ122" s="178"/>
      <c r="BS122" s="252">
        <v>46295</v>
      </c>
      <c r="BT122" s="178"/>
      <c r="BU122" s="178"/>
      <c r="BV122" s="178"/>
      <c r="BW122" s="267"/>
      <c r="BX122" s="178"/>
      <c r="BY122" s="178"/>
      <c r="BZ122" s="178"/>
      <c r="CA122" s="254"/>
      <c r="CB122" s="178"/>
      <c r="CC122" s="178"/>
      <c r="CD122" s="178"/>
      <c r="CE122" s="178"/>
      <c r="CF122" s="178"/>
      <c r="CG122" s="178"/>
      <c r="CH122" s="178"/>
      <c r="CJ122" s="176">
        <v>46295</v>
      </c>
      <c r="CK122" s="174"/>
      <c r="CL122" s="174"/>
      <c r="CM122" s="174"/>
      <c r="CN122" s="174"/>
      <c r="CO122" s="174"/>
      <c r="CP122" s="174"/>
      <c r="CQ122" s="174"/>
      <c r="CR122" s="174"/>
      <c r="CS122" s="174"/>
      <c r="CT122" s="174"/>
      <c r="CU122" s="174"/>
      <c r="CV122" s="174"/>
      <c r="CW122" s="174"/>
      <c r="CY122" s="176">
        <v>46295</v>
      </c>
      <c r="CZ122" s="174"/>
      <c r="DA122" s="174"/>
      <c r="DB122" s="174"/>
      <c r="DC122" s="174"/>
      <c r="DD122" s="174"/>
      <c r="DE122" s="174"/>
      <c r="DF122" s="174"/>
      <c r="DG122" s="174"/>
      <c r="DH122" s="174"/>
      <c r="DI122" s="174"/>
      <c r="DJ122" s="174"/>
      <c r="DK122" s="174"/>
    </row>
    <row r="123" spans="1:115">
      <c r="B123" s="171">
        <v>46326</v>
      </c>
      <c r="C123" s="178"/>
      <c r="D123" s="178"/>
      <c r="E123" s="178"/>
      <c r="F123" s="178"/>
      <c r="G123" s="178"/>
      <c r="H123" s="174"/>
      <c r="I123" s="174"/>
      <c r="J123" s="174"/>
      <c r="K123" s="174"/>
      <c r="L123" s="174"/>
      <c r="M123" s="175"/>
      <c r="O123" s="171">
        <v>46326</v>
      </c>
      <c r="P123" s="251"/>
      <c r="Q123" s="251"/>
      <c r="R123" s="251"/>
      <c r="S123" s="178"/>
      <c r="T123" s="174"/>
      <c r="U123" s="174"/>
      <c r="V123" s="174"/>
      <c r="W123" s="174"/>
      <c r="X123" s="174"/>
      <c r="Y123" s="175"/>
      <c r="Z123" s="175"/>
      <c r="AA123" s="250">
        <v>43404</v>
      </c>
      <c r="AB123" s="178">
        <v>0.94989350500000003</v>
      </c>
      <c r="AC123" s="178">
        <v>1.8466164940000001</v>
      </c>
      <c r="AD123" s="178">
        <v>2.5619040894219798</v>
      </c>
      <c r="AE123" s="178">
        <v>4.3359042187963537</v>
      </c>
      <c r="AF123" s="178">
        <v>6.1293060905244126</v>
      </c>
      <c r="AH123" s="178"/>
      <c r="AI123" s="178"/>
      <c r="AJ123" s="175"/>
      <c r="AL123" s="250">
        <v>46326</v>
      </c>
      <c r="AM123" s="178"/>
      <c r="AN123" s="178"/>
      <c r="AO123" s="178"/>
      <c r="AP123" s="178"/>
      <c r="AQ123" s="178"/>
      <c r="AR123" s="178"/>
      <c r="AS123" s="178"/>
      <c r="AT123" s="178"/>
      <c r="AU123" s="178"/>
      <c r="AV123" s="178"/>
      <c r="AW123" s="178"/>
      <c r="AX123" s="178"/>
      <c r="AY123" s="178"/>
      <c r="AZ123" s="175"/>
      <c r="BB123" s="171">
        <v>46326</v>
      </c>
      <c r="BC123" s="178"/>
      <c r="BD123" s="178"/>
      <c r="BE123" s="178"/>
      <c r="BF123" s="174"/>
      <c r="BG123" s="174"/>
      <c r="BH123" s="174"/>
      <c r="BI123" s="174"/>
      <c r="BJ123" s="174"/>
      <c r="BK123" s="174"/>
      <c r="BL123" s="178"/>
      <c r="BM123" s="178"/>
      <c r="BN123" s="178"/>
      <c r="BO123" s="178"/>
      <c r="BP123" s="178"/>
      <c r="BQ123" s="178"/>
      <c r="BS123" s="252">
        <v>46326</v>
      </c>
      <c r="BT123" s="178"/>
      <c r="BU123" s="178"/>
      <c r="BV123" s="178"/>
      <c r="BW123" s="267"/>
      <c r="BX123" s="178"/>
      <c r="BY123" s="178"/>
      <c r="BZ123" s="178"/>
      <c r="CA123" s="254"/>
      <c r="CB123" s="178"/>
      <c r="CC123" s="178"/>
      <c r="CD123" s="178"/>
      <c r="CE123" s="178"/>
      <c r="CF123" s="178"/>
      <c r="CG123" s="178"/>
      <c r="CH123" s="178"/>
      <c r="CJ123" s="176">
        <v>46326</v>
      </c>
      <c r="CK123" s="174"/>
      <c r="CL123" s="174"/>
      <c r="CM123" s="174"/>
      <c r="CN123" s="174"/>
      <c r="CO123" s="174"/>
      <c r="CP123" s="174"/>
      <c r="CQ123" s="174"/>
      <c r="CR123" s="174"/>
      <c r="CS123" s="174"/>
      <c r="CT123" s="174"/>
      <c r="CU123" s="174"/>
      <c r="CV123" s="174"/>
      <c r="CW123" s="174"/>
      <c r="CY123" s="176">
        <v>46326</v>
      </c>
      <c r="CZ123" s="174"/>
      <c r="DA123" s="174"/>
      <c r="DB123" s="174"/>
      <c r="DC123" s="174"/>
      <c r="DD123" s="174"/>
      <c r="DE123" s="174"/>
      <c r="DF123" s="174"/>
      <c r="DG123" s="174"/>
      <c r="DH123" s="174"/>
      <c r="DI123" s="174"/>
      <c r="DJ123" s="174"/>
      <c r="DK123" s="174"/>
    </row>
    <row r="124" spans="1:115">
      <c r="B124" s="171">
        <v>46356</v>
      </c>
      <c r="C124" s="178"/>
      <c r="D124" s="178"/>
      <c r="E124" s="178"/>
      <c r="F124" s="178"/>
      <c r="G124" s="178"/>
      <c r="H124" s="174"/>
      <c r="I124" s="174"/>
      <c r="J124" s="174"/>
      <c r="K124" s="174"/>
      <c r="L124" s="174"/>
      <c r="M124" s="175"/>
      <c r="O124" s="171">
        <v>46356</v>
      </c>
      <c r="P124" s="251"/>
      <c r="Q124" s="251"/>
      <c r="R124" s="251"/>
      <c r="S124" s="178"/>
      <c r="T124" s="174"/>
      <c r="U124" s="174"/>
      <c r="V124" s="174"/>
      <c r="W124" s="174"/>
      <c r="X124" s="174"/>
      <c r="Y124" s="175"/>
      <c r="Z124" s="175"/>
      <c r="AA124" s="250">
        <v>43434</v>
      </c>
      <c r="AB124" s="178">
        <v>0.93047990199999997</v>
      </c>
      <c r="AC124" s="178">
        <v>1.810461297</v>
      </c>
      <c r="AD124" s="178">
        <v>2.4873848960892202</v>
      </c>
      <c r="AE124" s="178">
        <v>4.2251884554412733</v>
      </c>
      <c r="AF124" s="178">
        <v>5.9702421412533209</v>
      </c>
      <c r="AH124" s="178"/>
      <c r="AI124" s="178"/>
      <c r="AJ124" s="175"/>
      <c r="AL124" s="250">
        <v>46356</v>
      </c>
      <c r="AM124" s="178"/>
      <c r="AN124" s="178"/>
      <c r="AO124" s="178"/>
      <c r="AP124" s="178"/>
      <c r="AQ124" s="178"/>
      <c r="AR124" s="178"/>
      <c r="AS124" s="178"/>
      <c r="AT124" s="178"/>
      <c r="AU124" s="178"/>
      <c r="AV124" s="178"/>
      <c r="AW124" s="178"/>
      <c r="AX124" s="178"/>
      <c r="AY124" s="178"/>
      <c r="AZ124" s="175"/>
      <c r="BB124" s="171">
        <v>46356</v>
      </c>
      <c r="BC124" s="178"/>
      <c r="BD124" s="178"/>
      <c r="BE124" s="178"/>
      <c r="BF124" s="174"/>
      <c r="BG124" s="174"/>
      <c r="BH124" s="174"/>
      <c r="BI124" s="174"/>
      <c r="BJ124" s="174"/>
      <c r="BK124" s="174"/>
      <c r="BL124" s="178"/>
      <c r="BM124" s="178"/>
      <c r="BN124" s="178"/>
      <c r="BO124" s="178"/>
      <c r="BP124" s="178"/>
      <c r="BQ124" s="178"/>
      <c r="BS124" s="252">
        <v>46356</v>
      </c>
      <c r="BT124" s="178"/>
      <c r="BU124" s="178"/>
      <c r="BV124" s="178"/>
      <c r="BW124" s="267"/>
      <c r="BX124" s="178"/>
      <c r="BY124" s="178"/>
      <c r="BZ124" s="178"/>
      <c r="CA124" s="254"/>
      <c r="CB124" s="178"/>
      <c r="CC124" s="178"/>
      <c r="CD124" s="178"/>
      <c r="CE124" s="178"/>
      <c r="CF124" s="178"/>
      <c r="CG124" s="178"/>
      <c r="CH124" s="178"/>
      <c r="CJ124" s="176">
        <v>46356</v>
      </c>
      <c r="CK124" s="174"/>
      <c r="CL124" s="174"/>
      <c r="CM124" s="174"/>
      <c r="CN124" s="174"/>
      <c r="CO124" s="174"/>
      <c r="CP124" s="174"/>
      <c r="CQ124" s="174"/>
      <c r="CR124" s="174"/>
      <c r="CS124" s="174"/>
      <c r="CT124" s="174"/>
      <c r="CU124" s="174"/>
      <c r="CV124" s="174"/>
      <c r="CW124" s="174"/>
      <c r="CY124" s="176">
        <v>46356</v>
      </c>
      <c r="CZ124" s="174"/>
      <c r="DA124" s="174"/>
      <c r="DB124" s="174"/>
      <c r="DC124" s="174"/>
      <c r="DD124" s="174"/>
      <c r="DE124" s="174"/>
      <c r="DF124" s="174"/>
      <c r="DG124" s="174"/>
      <c r="DH124" s="174"/>
      <c r="DI124" s="174"/>
      <c r="DJ124" s="174"/>
      <c r="DK124" s="174"/>
    </row>
    <row r="125" spans="1:115">
      <c r="B125" s="171">
        <v>46387</v>
      </c>
      <c r="C125" s="178"/>
      <c r="D125" s="178"/>
      <c r="E125" s="178"/>
      <c r="F125" s="178"/>
      <c r="G125" s="178"/>
      <c r="H125" s="174"/>
      <c r="I125" s="174"/>
      <c r="J125" s="174"/>
      <c r="K125" s="174"/>
      <c r="L125" s="174"/>
      <c r="M125" s="175"/>
      <c r="O125" s="171">
        <v>46387</v>
      </c>
      <c r="P125" s="251"/>
      <c r="Q125" s="251"/>
      <c r="R125" s="251"/>
      <c r="S125" s="178"/>
      <c r="T125" s="174"/>
      <c r="U125" s="174"/>
      <c r="V125" s="174"/>
      <c r="W125" s="174"/>
      <c r="X125" s="174"/>
      <c r="Y125" s="175"/>
      <c r="Z125" s="175"/>
      <c r="AA125" s="250">
        <v>43465</v>
      </c>
      <c r="AB125" s="178">
        <v>0.84486914599999996</v>
      </c>
      <c r="AC125" s="178">
        <v>1.7145721370000002</v>
      </c>
      <c r="AD125" s="178">
        <v>2.2514131642558501</v>
      </c>
      <c r="AE125" s="178">
        <v>3.9880670821453177</v>
      </c>
      <c r="AF125" s="178">
        <v>5.6223686140354587</v>
      </c>
      <c r="AH125" s="178"/>
      <c r="AI125" s="178"/>
      <c r="AJ125" s="175"/>
      <c r="AL125" s="250">
        <v>46387</v>
      </c>
      <c r="AM125" s="178"/>
      <c r="AN125" s="178"/>
      <c r="AO125" s="178"/>
      <c r="AP125" s="178"/>
      <c r="AQ125" s="178"/>
      <c r="AR125" s="178"/>
      <c r="AS125" s="178"/>
      <c r="AT125" s="178"/>
      <c r="AU125" s="178"/>
      <c r="AV125" s="178"/>
      <c r="AW125" s="178"/>
      <c r="AX125" s="178"/>
      <c r="AY125" s="178"/>
      <c r="AZ125" s="175"/>
      <c r="BB125" s="171">
        <v>46387</v>
      </c>
      <c r="BC125" s="178"/>
      <c r="BD125" s="178"/>
      <c r="BE125" s="178"/>
      <c r="BF125" s="174"/>
      <c r="BG125" s="174"/>
      <c r="BH125" s="174"/>
      <c r="BI125" s="174"/>
      <c r="BJ125" s="174"/>
      <c r="BK125" s="174"/>
      <c r="BL125" s="178"/>
      <c r="BM125" s="178"/>
      <c r="BN125" s="178"/>
      <c r="BO125" s="178"/>
      <c r="BP125" s="178"/>
      <c r="BQ125" s="178"/>
      <c r="BS125" s="252">
        <v>46387</v>
      </c>
      <c r="BT125" s="178"/>
      <c r="BU125" s="178"/>
      <c r="BV125" s="178"/>
      <c r="BW125" s="267"/>
      <c r="BX125" s="178"/>
      <c r="BY125" s="178"/>
      <c r="BZ125" s="178"/>
      <c r="CA125" s="254"/>
      <c r="CB125" s="178"/>
      <c r="CC125" s="178"/>
      <c r="CD125" s="178"/>
      <c r="CE125" s="178"/>
      <c r="CF125" s="178"/>
      <c r="CG125" s="178"/>
      <c r="CH125" s="178"/>
      <c r="CJ125" s="176">
        <v>46387</v>
      </c>
      <c r="CK125" s="174"/>
      <c r="CL125" s="174"/>
      <c r="CM125" s="174"/>
      <c r="CN125" s="174"/>
      <c r="CO125" s="174"/>
      <c r="CP125" s="174"/>
      <c r="CQ125" s="174"/>
      <c r="CR125" s="174"/>
      <c r="CS125" s="174"/>
      <c r="CT125" s="174"/>
      <c r="CU125" s="174"/>
      <c r="CV125" s="174"/>
      <c r="CW125" s="174"/>
      <c r="CY125" s="176">
        <v>46387</v>
      </c>
      <c r="CZ125" s="174"/>
      <c r="DA125" s="174"/>
      <c r="DB125" s="174"/>
      <c r="DC125" s="174"/>
      <c r="DD125" s="174"/>
      <c r="DE125" s="174"/>
      <c r="DF125" s="174"/>
      <c r="DG125" s="174"/>
      <c r="DH125" s="174"/>
      <c r="DI125" s="174"/>
      <c r="DJ125" s="174"/>
      <c r="DK125" s="174"/>
    </row>
    <row r="126" spans="1:115">
      <c r="C126" s="178"/>
      <c r="D126" s="178"/>
      <c r="E126" s="178"/>
      <c r="F126" s="178"/>
      <c r="G126" s="178"/>
      <c r="H126" s="174"/>
      <c r="I126" s="174"/>
      <c r="J126" s="174"/>
      <c r="K126" s="174"/>
      <c r="L126" s="174"/>
      <c r="M126" s="175"/>
      <c r="N126" s="175"/>
      <c r="O126" s="174"/>
      <c r="P126" s="251"/>
      <c r="Q126" s="251"/>
      <c r="R126" s="251"/>
      <c r="S126" s="178"/>
      <c r="T126" s="174"/>
      <c r="U126" s="174"/>
      <c r="V126" s="174"/>
      <c r="W126" s="174"/>
      <c r="X126" s="174"/>
      <c r="Y126" s="175"/>
      <c r="Z126" s="175"/>
      <c r="AA126" s="250">
        <v>43496</v>
      </c>
      <c r="AB126" s="178">
        <v>0.84103645100000002</v>
      </c>
      <c r="AC126" s="178">
        <v>1.6933073320000001</v>
      </c>
      <c r="AD126" s="178">
        <v>2.2316127600122502</v>
      </c>
      <c r="AE126" s="178">
        <v>3.9346357461212622</v>
      </c>
      <c r="AF126" s="178">
        <v>5.5526224292049449</v>
      </c>
      <c r="AH126" s="178"/>
      <c r="AI126" s="178"/>
      <c r="AJ126" s="175"/>
      <c r="AK126" s="175"/>
      <c r="AL126" s="174"/>
      <c r="AM126" s="178"/>
      <c r="AN126" s="178"/>
      <c r="AO126" s="178"/>
      <c r="AP126" s="178"/>
      <c r="AQ126" s="178"/>
      <c r="AR126" s="178"/>
      <c r="AS126" s="178"/>
      <c r="AT126" s="178"/>
      <c r="AU126" s="178"/>
      <c r="AV126" s="178"/>
      <c r="AW126" s="178"/>
      <c r="AX126" s="178"/>
      <c r="AY126" s="178"/>
      <c r="AZ126" s="175"/>
      <c r="BA126" s="175"/>
      <c r="BB126" s="176"/>
      <c r="BC126" s="178"/>
      <c r="BD126" s="178"/>
      <c r="BE126" s="178"/>
      <c r="BF126" s="174"/>
      <c r="BG126" s="174"/>
      <c r="BH126" s="174"/>
      <c r="BI126" s="174"/>
      <c r="BJ126" s="174"/>
      <c r="BK126" s="174"/>
      <c r="BL126" s="178"/>
      <c r="BM126" s="178"/>
      <c r="BN126" s="178"/>
      <c r="BO126" s="178"/>
      <c r="BP126" s="178"/>
      <c r="BQ126" s="178"/>
      <c r="BR126" s="175"/>
      <c r="BS126" s="174"/>
      <c r="BT126" s="178"/>
      <c r="BU126" s="178"/>
      <c r="BV126" s="178"/>
      <c r="BW126" s="267"/>
      <c r="BX126" s="178"/>
      <c r="BY126" s="178"/>
      <c r="BZ126" s="178"/>
      <c r="CA126" s="254"/>
      <c r="CB126" s="178"/>
      <c r="CC126" s="178"/>
      <c r="CD126" s="178"/>
      <c r="CE126" s="178"/>
      <c r="CF126" s="178"/>
      <c r="CG126" s="178"/>
      <c r="CH126" s="178"/>
      <c r="CI126" s="175"/>
      <c r="CJ126" s="174"/>
      <c r="CK126" s="174"/>
      <c r="CL126" s="174"/>
      <c r="CM126" s="174"/>
      <c r="CN126" s="174"/>
      <c r="CO126" s="174"/>
      <c r="CP126" s="174"/>
      <c r="CQ126" s="174"/>
      <c r="CR126" s="174"/>
      <c r="CS126" s="174"/>
      <c r="CT126" s="174"/>
      <c r="CU126" s="174"/>
      <c r="CV126" s="174"/>
      <c r="CW126" s="174"/>
      <c r="CX126" s="175"/>
      <c r="CY126" s="174"/>
      <c r="CZ126" s="174"/>
      <c r="DA126" s="174"/>
      <c r="DB126" s="174"/>
      <c r="DC126" s="174"/>
      <c r="DD126" s="174"/>
      <c r="DE126" s="174"/>
      <c r="DF126" s="174"/>
      <c r="DG126" s="174"/>
      <c r="DH126" s="174"/>
      <c r="DI126" s="174"/>
      <c r="DJ126" s="174"/>
      <c r="DK126" s="174"/>
    </row>
    <row r="127" spans="1:115">
      <c r="C127" s="178"/>
      <c r="D127" s="178"/>
      <c r="E127" s="178"/>
      <c r="F127" s="178"/>
      <c r="G127" s="178"/>
      <c r="H127" s="174"/>
      <c r="I127" s="174"/>
      <c r="J127" s="174"/>
      <c r="K127" s="174"/>
      <c r="L127" s="174"/>
      <c r="M127" s="175"/>
      <c r="N127" s="175"/>
      <c r="O127" s="174"/>
      <c r="P127" s="178"/>
      <c r="Q127" s="178"/>
      <c r="R127" s="178"/>
      <c r="S127" s="178"/>
      <c r="T127" s="174"/>
      <c r="U127" s="174"/>
      <c r="V127" s="174"/>
      <c r="W127" s="174"/>
      <c r="X127" s="174"/>
      <c r="Y127" s="175"/>
      <c r="Z127" s="175"/>
      <c r="AA127" s="250">
        <v>43524</v>
      </c>
      <c r="AB127" s="178">
        <v>0.79585314800000007</v>
      </c>
      <c r="AC127" s="178">
        <v>1.5975261670000001</v>
      </c>
      <c r="AD127" s="178">
        <v>2.09324597928891</v>
      </c>
      <c r="AE127" s="178">
        <v>3.6937848380375256</v>
      </c>
      <c r="AF127" s="178">
        <v>5.1412651355724144</v>
      </c>
      <c r="AH127" s="178"/>
      <c r="AI127" s="178"/>
      <c r="AJ127" s="175"/>
      <c r="AK127" s="175"/>
      <c r="AL127" s="174"/>
      <c r="AM127" s="178"/>
      <c r="AN127" s="178"/>
      <c r="AO127" s="178"/>
      <c r="AP127" s="178"/>
      <c r="AQ127" s="178"/>
      <c r="AR127" s="178"/>
      <c r="AS127" s="178"/>
      <c r="AT127" s="178"/>
      <c r="AU127" s="178"/>
      <c r="AV127" s="178"/>
      <c r="AW127" s="178"/>
      <c r="AX127" s="178"/>
      <c r="AY127" s="178"/>
      <c r="AZ127" s="175"/>
      <c r="BA127" s="175"/>
      <c r="BB127" s="176"/>
      <c r="BC127" s="178"/>
      <c r="BD127" s="178"/>
      <c r="BE127" s="178"/>
      <c r="BF127" s="174"/>
      <c r="BG127" s="174"/>
      <c r="BH127" s="174"/>
      <c r="BI127" s="174"/>
      <c r="BJ127" s="174"/>
      <c r="BK127" s="174"/>
      <c r="BL127" s="178"/>
      <c r="BM127" s="178"/>
      <c r="BN127" s="178"/>
      <c r="BO127" s="178"/>
      <c r="BP127" s="178"/>
      <c r="BQ127" s="178"/>
      <c r="BR127" s="175"/>
      <c r="BS127" s="174"/>
      <c r="BT127" s="178"/>
      <c r="BU127" s="178"/>
      <c r="BV127" s="178"/>
      <c r="BW127" s="267"/>
      <c r="BX127" s="178"/>
      <c r="BY127" s="178"/>
      <c r="BZ127" s="178"/>
      <c r="CA127" s="254"/>
      <c r="CB127" s="178"/>
      <c r="CC127" s="178"/>
      <c r="CD127" s="178"/>
      <c r="CE127" s="178"/>
      <c r="CF127" s="178"/>
      <c r="CG127" s="178"/>
      <c r="CH127" s="178"/>
      <c r="CI127" s="175"/>
      <c r="CJ127" s="174"/>
      <c r="CK127" s="174"/>
      <c r="CL127" s="174"/>
      <c r="CM127" s="174"/>
      <c r="CN127" s="174"/>
      <c r="CO127" s="174"/>
      <c r="CP127" s="174"/>
      <c r="CQ127" s="174"/>
      <c r="CR127" s="174"/>
      <c r="CS127" s="174"/>
      <c r="CT127" s="174"/>
      <c r="CU127" s="174"/>
      <c r="CV127" s="174"/>
      <c r="CW127" s="174"/>
      <c r="CX127" s="175"/>
      <c r="CY127" s="174"/>
      <c r="CZ127" s="174"/>
      <c r="DA127" s="174"/>
      <c r="DB127" s="174"/>
      <c r="DC127" s="174"/>
      <c r="DD127" s="174"/>
      <c r="DE127" s="174"/>
      <c r="DF127" s="174"/>
      <c r="DG127" s="174"/>
      <c r="DH127" s="174"/>
      <c r="DI127" s="174"/>
      <c r="DJ127" s="174"/>
      <c r="DK127" s="174"/>
    </row>
    <row r="128" spans="1:115">
      <c r="C128" s="178"/>
      <c r="D128" s="178"/>
      <c r="E128" s="178"/>
      <c r="F128" s="178"/>
      <c r="G128" s="178"/>
      <c r="H128" s="174"/>
      <c r="I128" s="174"/>
      <c r="J128" s="174"/>
      <c r="K128" s="174"/>
      <c r="L128" s="174"/>
      <c r="M128" s="175"/>
      <c r="N128" s="175"/>
      <c r="O128" s="174"/>
      <c r="P128" s="178"/>
      <c r="Q128" s="178"/>
      <c r="R128" s="178"/>
      <c r="S128" s="178"/>
      <c r="T128" s="174"/>
      <c r="U128" s="174"/>
      <c r="V128" s="174"/>
      <c r="W128" s="174"/>
      <c r="X128" s="174"/>
      <c r="Y128" s="175"/>
      <c r="Z128" s="175"/>
      <c r="AA128" s="250">
        <v>43555</v>
      </c>
      <c r="AB128" s="178">
        <v>0.77117598399999998</v>
      </c>
      <c r="AC128" s="178">
        <v>1.554757849</v>
      </c>
      <c r="AD128" s="178">
        <v>2.0239625140586299</v>
      </c>
      <c r="AE128" s="178">
        <v>3.5867566671128928</v>
      </c>
      <c r="AF128" s="178">
        <v>5.0063890068111432</v>
      </c>
      <c r="AH128" s="178"/>
      <c r="AI128" s="178"/>
      <c r="AJ128" s="175"/>
      <c r="AK128" s="175"/>
      <c r="AL128" s="174"/>
      <c r="AM128" s="178"/>
      <c r="AN128" s="178"/>
      <c r="AO128" s="178"/>
      <c r="AP128" s="178"/>
      <c r="AQ128" s="178"/>
      <c r="AR128" s="178"/>
      <c r="AS128" s="178"/>
      <c r="AT128" s="178"/>
      <c r="AU128" s="178"/>
      <c r="AV128" s="178"/>
      <c r="AW128" s="178"/>
      <c r="AX128" s="178"/>
      <c r="AY128" s="178"/>
      <c r="AZ128" s="175"/>
      <c r="BA128" s="175"/>
      <c r="BB128" s="176"/>
      <c r="BC128" s="178"/>
      <c r="BD128" s="178"/>
      <c r="BE128" s="178"/>
      <c r="BF128" s="174"/>
      <c r="BG128" s="174"/>
      <c r="BH128" s="174"/>
      <c r="BI128" s="174"/>
      <c r="BJ128" s="174"/>
      <c r="BK128" s="174"/>
      <c r="BL128" s="178"/>
      <c r="BM128" s="178"/>
      <c r="BN128" s="178"/>
      <c r="BO128" s="178"/>
      <c r="BP128" s="178"/>
      <c r="BQ128" s="178"/>
      <c r="BR128" s="175"/>
      <c r="BS128" s="174"/>
      <c r="BT128" s="178"/>
      <c r="BU128" s="178"/>
      <c r="BV128" s="178"/>
      <c r="BW128" s="267"/>
      <c r="BX128" s="178"/>
      <c r="BY128" s="178"/>
      <c r="BZ128" s="178"/>
      <c r="CA128" s="254"/>
      <c r="CB128" s="178"/>
      <c r="CC128" s="178"/>
      <c r="CD128" s="178"/>
      <c r="CE128" s="178"/>
      <c r="CF128" s="178"/>
      <c r="CG128" s="178"/>
      <c r="CH128" s="178"/>
      <c r="CI128" s="175"/>
      <c r="CJ128" s="174"/>
      <c r="CK128" s="174"/>
      <c r="CL128" s="174"/>
      <c r="CM128" s="174"/>
      <c r="CN128" s="174"/>
      <c r="CO128" s="174"/>
      <c r="CP128" s="174"/>
      <c r="CQ128" s="174"/>
      <c r="CR128" s="174"/>
      <c r="CS128" s="174"/>
      <c r="CT128" s="174"/>
      <c r="CU128" s="174"/>
      <c r="CV128" s="174"/>
      <c r="CW128" s="174"/>
      <c r="CX128" s="175"/>
      <c r="CY128" s="174"/>
      <c r="CZ128" s="174"/>
      <c r="DA128" s="174"/>
      <c r="DB128" s="174"/>
      <c r="DC128" s="174"/>
      <c r="DD128" s="174"/>
      <c r="DE128" s="174"/>
      <c r="DF128" s="174"/>
      <c r="DG128" s="174"/>
      <c r="DH128" s="174"/>
      <c r="DI128" s="174"/>
      <c r="DJ128" s="174"/>
      <c r="DK128" s="174"/>
    </row>
    <row r="129" spans="3:115">
      <c r="C129" s="178"/>
      <c r="D129" s="178"/>
      <c r="E129" s="178"/>
      <c r="F129" s="178"/>
      <c r="G129" s="178"/>
      <c r="H129" s="174"/>
      <c r="I129" s="174"/>
      <c r="J129" s="174"/>
      <c r="K129" s="174"/>
      <c r="L129" s="174"/>
      <c r="M129" s="175"/>
      <c r="N129" s="175"/>
      <c r="O129" s="174"/>
      <c r="P129" s="178"/>
      <c r="Q129" s="178"/>
      <c r="R129" s="178"/>
      <c r="S129" s="178"/>
      <c r="T129" s="174"/>
      <c r="U129" s="174"/>
      <c r="V129" s="174"/>
      <c r="W129" s="174"/>
      <c r="X129" s="174"/>
      <c r="Y129" s="175"/>
      <c r="Z129" s="175"/>
      <c r="AA129" s="250">
        <v>43585</v>
      </c>
      <c r="AB129" s="178">
        <v>0.76360512400000002</v>
      </c>
      <c r="AC129" s="178">
        <v>1.536692795</v>
      </c>
      <c r="AD129" s="178">
        <v>2.0001441341968298</v>
      </c>
      <c r="AE129" s="178">
        <v>3.5317954199898103</v>
      </c>
      <c r="AF129" s="178">
        <v>4.9364529768205561</v>
      </c>
      <c r="AH129" s="178"/>
      <c r="AI129" s="178"/>
      <c r="AJ129" s="175"/>
      <c r="AK129" s="175"/>
      <c r="AL129" s="174"/>
      <c r="AM129" s="178"/>
      <c r="AN129" s="178"/>
      <c r="AO129" s="178"/>
      <c r="AP129" s="178"/>
      <c r="AQ129" s="178"/>
      <c r="AR129" s="178"/>
      <c r="AS129" s="178"/>
      <c r="AT129" s="178"/>
      <c r="AU129" s="178"/>
      <c r="AV129" s="178"/>
      <c r="AW129" s="178"/>
      <c r="AX129" s="178"/>
      <c r="AY129" s="178"/>
      <c r="AZ129" s="175"/>
      <c r="BA129" s="175"/>
      <c r="BB129" s="176"/>
      <c r="BC129" s="178"/>
      <c r="BD129" s="178"/>
      <c r="BE129" s="178"/>
      <c r="BF129" s="174"/>
      <c r="BG129" s="174"/>
      <c r="BH129" s="174"/>
      <c r="BI129" s="174"/>
      <c r="BJ129" s="174"/>
      <c r="BK129" s="174"/>
      <c r="BL129" s="178"/>
      <c r="BM129" s="178"/>
      <c r="BN129" s="178"/>
      <c r="BO129" s="178"/>
      <c r="BP129" s="178"/>
      <c r="BQ129" s="178"/>
      <c r="BR129" s="175"/>
      <c r="BS129" s="174"/>
      <c r="BT129" s="178"/>
      <c r="BU129" s="178"/>
      <c r="BV129" s="178"/>
      <c r="BW129" s="267"/>
      <c r="BX129" s="178"/>
      <c r="BY129" s="178"/>
      <c r="BZ129" s="178"/>
      <c r="CA129" s="254"/>
      <c r="CB129" s="178"/>
      <c r="CC129" s="178"/>
      <c r="CD129" s="178"/>
      <c r="CE129" s="178"/>
      <c r="CF129" s="178"/>
      <c r="CG129" s="178"/>
      <c r="CH129" s="178"/>
      <c r="CI129" s="175"/>
      <c r="CJ129" s="174"/>
      <c r="CK129" s="174"/>
      <c r="CL129" s="174"/>
      <c r="CM129" s="174"/>
      <c r="CN129" s="174"/>
      <c r="CO129" s="174"/>
      <c r="CP129" s="174"/>
      <c r="CQ129" s="174"/>
      <c r="CR129" s="174"/>
      <c r="CS129" s="174"/>
      <c r="CT129" s="174"/>
      <c r="CU129" s="174"/>
      <c r="CV129" s="174"/>
      <c r="CW129" s="174"/>
      <c r="CX129" s="175"/>
      <c r="CY129" s="174"/>
      <c r="CZ129" s="174"/>
      <c r="DA129" s="174"/>
      <c r="DB129" s="174"/>
      <c r="DC129" s="174"/>
      <c r="DD129" s="174"/>
      <c r="DE129" s="174"/>
      <c r="DF129" s="174"/>
      <c r="DG129" s="174"/>
      <c r="DH129" s="174"/>
      <c r="DI129" s="174"/>
      <c r="DJ129" s="174"/>
      <c r="DK129" s="174"/>
    </row>
    <row r="130" spans="3:115">
      <c r="C130" s="178"/>
      <c r="D130" s="178"/>
      <c r="E130" s="178"/>
      <c r="F130" s="178"/>
      <c r="G130" s="178"/>
      <c r="H130" s="174"/>
      <c r="I130" s="174"/>
      <c r="J130" s="174"/>
      <c r="K130" s="174"/>
      <c r="L130" s="174"/>
      <c r="M130" s="175"/>
      <c r="N130" s="175"/>
      <c r="O130" s="174"/>
      <c r="P130" s="178"/>
      <c r="Q130" s="178"/>
      <c r="R130" s="178"/>
      <c r="S130" s="178"/>
      <c r="T130" s="174"/>
      <c r="U130" s="174"/>
      <c r="V130" s="174"/>
      <c r="W130" s="174"/>
      <c r="X130" s="174"/>
      <c r="Y130" s="175"/>
      <c r="Z130" s="175"/>
      <c r="AA130" s="250">
        <v>43616</v>
      </c>
      <c r="AB130" s="178">
        <v>0.7618613769999999</v>
      </c>
      <c r="AC130" s="178">
        <v>1.488237762</v>
      </c>
      <c r="AD130" s="178">
        <v>1.97214636359675</v>
      </c>
      <c r="AE130" s="178">
        <v>3.387809983685655</v>
      </c>
      <c r="AF130" s="178">
        <v>4.6992120970212072</v>
      </c>
      <c r="AH130" s="178"/>
      <c r="AI130" s="178"/>
      <c r="AJ130" s="175"/>
      <c r="AK130" s="175"/>
      <c r="AL130" s="174"/>
      <c r="AM130" s="178"/>
      <c r="AN130" s="178"/>
      <c r="AO130" s="178"/>
      <c r="AP130" s="178"/>
      <c r="AQ130" s="178"/>
      <c r="AR130" s="178"/>
      <c r="AS130" s="178"/>
      <c r="AT130" s="178"/>
      <c r="AU130" s="178"/>
      <c r="AV130" s="178"/>
      <c r="AW130" s="178"/>
      <c r="AX130" s="178"/>
      <c r="AY130" s="178"/>
      <c r="AZ130" s="175"/>
      <c r="BA130" s="175"/>
      <c r="BB130" s="176"/>
      <c r="BC130" s="178"/>
      <c r="BD130" s="178"/>
      <c r="BE130" s="178"/>
      <c r="BF130" s="174"/>
      <c r="BG130" s="174"/>
      <c r="BH130" s="174"/>
      <c r="BI130" s="174"/>
      <c r="BJ130" s="174"/>
      <c r="BK130" s="174"/>
      <c r="BL130" s="178"/>
      <c r="BM130" s="178"/>
      <c r="BN130" s="178"/>
      <c r="BO130" s="178"/>
      <c r="BP130" s="178"/>
      <c r="BQ130" s="178"/>
      <c r="BR130" s="175"/>
      <c r="BS130" s="174"/>
      <c r="BT130" s="178"/>
      <c r="BU130" s="178"/>
      <c r="BV130" s="178"/>
      <c r="BW130" s="267"/>
      <c r="BX130" s="178"/>
      <c r="BY130" s="178"/>
      <c r="BZ130" s="178"/>
      <c r="CA130" s="254"/>
      <c r="CB130" s="178"/>
      <c r="CC130" s="178"/>
      <c r="CD130" s="178"/>
      <c r="CE130" s="178"/>
      <c r="CF130" s="178"/>
      <c r="CG130" s="178"/>
      <c r="CH130" s="178"/>
      <c r="CI130" s="175"/>
      <c r="CJ130" s="174"/>
      <c r="CK130" s="174"/>
      <c r="CL130" s="174"/>
      <c r="CM130" s="174"/>
      <c r="CN130" s="174"/>
      <c r="CO130" s="174"/>
      <c r="CP130" s="174"/>
      <c r="CQ130" s="174"/>
      <c r="CR130" s="174"/>
      <c r="CS130" s="174"/>
      <c r="CT130" s="174"/>
      <c r="CU130" s="174"/>
      <c r="CV130" s="174"/>
      <c r="CW130" s="174"/>
      <c r="CX130" s="175"/>
      <c r="CY130" s="174"/>
      <c r="CZ130" s="174"/>
      <c r="DA130" s="174"/>
      <c r="DB130" s="174"/>
      <c r="DC130" s="174"/>
      <c r="DD130" s="174"/>
      <c r="DE130" s="174"/>
      <c r="DF130" s="174"/>
      <c r="DG130" s="174"/>
      <c r="DH130" s="174"/>
      <c r="DI130" s="174"/>
      <c r="DJ130" s="174"/>
      <c r="DK130" s="174"/>
    </row>
    <row r="131" spans="3:115">
      <c r="C131" s="178"/>
      <c r="D131" s="178"/>
      <c r="E131" s="178"/>
      <c r="F131" s="178"/>
      <c r="G131" s="178"/>
      <c r="H131" s="174"/>
      <c r="I131" s="174"/>
      <c r="J131" s="174"/>
      <c r="K131" s="174"/>
      <c r="L131" s="174"/>
      <c r="M131" s="175"/>
      <c r="N131" s="175"/>
      <c r="O131" s="174"/>
      <c r="P131" s="178"/>
      <c r="Q131" s="178"/>
      <c r="R131" s="178"/>
      <c r="S131" s="178"/>
      <c r="T131" s="174"/>
      <c r="U131" s="174"/>
      <c r="V131" s="174"/>
      <c r="W131" s="174"/>
      <c r="X131" s="174"/>
      <c r="Y131" s="175"/>
      <c r="Z131" s="175"/>
      <c r="AA131" s="250">
        <v>43646</v>
      </c>
      <c r="AB131" s="178">
        <v>0.59735598300000003</v>
      </c>
      <c r="AC131" s="178">
        <v>1.361035177</v>
      </c>
      <c r="AD131" s="178">
        <v>1.53894464272075</v>
      </c>
      <c r="AE131" s="178">
        <v>3.0938306445110508</v>
      </c>
      <c r="AF131" s="178">
        <v>4.2821645671663102</v>
      </c>
      <c r="AH131" s="178"/>
      <c r="AI131" s="178"/>
      <c r="AJ131" s="175"/>
      <c r="AK131" s="175"/>
      <c r="AL131" s="174"/>
      <c r="AM131" s="178"/>
      <c r="AN131" s="178"/>
      <c r="AO131" s="178"/>
      <c r="AP131" s="178"/>
      <c r="AQ131" s="178"/>
      <c r="AR131" s="178"/>
      <c r="AS131" s="178"/>
      <c r="AT131" s="178"/>
      <c r="AU131" s="178"/>
      <c r="AV131" s="178"/>
      <c r="AW131" s="178"/>
      <c r="AX131" s="178"/>
      <c r="AY131" s="178"/>
      <c r="AZ131" s="175"/>
      <c r="BA131" s="175"/>
      <c r="BB131" s="176"/>
      <c r="BC131" s="178"/>
      <c r="BD131" s="178"/>
      <c r="BE131" s="178"/>
      <c r="BF131" s="174"/>
      <c r="BG131" s="174"/>
      <c r="BH131" s="174"/>
      <c r="BI131" s="174"/>
      <c r="BJ131" s="174"/>
      <c r="BK131" s="174"/>
      <c r="BL131" s="178"/>
      <c r="BM131" s="178"/>
      <c r="BN131" s="178"/>
      <c r="BO131" s="178"/>
      <c r="BP131" s="178"/>
      <c r="BQ131" s="178"/>
      <c r="BR131" s="175"/>
      <c r="BS131" s="174"/>
      <c r="BT131" s="178"/>
      <c r="BU131" s="178"/>
      <c r="BV131" s="178"/>
      <c r="BW131" s="267"/>
      <c r="BX131" s="178"/>
      <c r="BY131" s="178"/>
      <c r="BZ131" s="178"/>
      <c r="CA131" s="254"/>
      <c r="CB131" s="178"/>
      <c r="CC131" s="178"/>
      <c r="CD131" s="178"/>
      <c r="CE131" s="178"/>
      <c r="CF131" s="178"/>
      <c r="CG131" s="178"/>
      <c r="CH131" s="178"/>
      <c r="CI131" s="175"/>
      <c r="CJ131" s="174"/>
      <c r="CK131" s="174"/>
      <c r="CL131" s="174"/>
      <c r="CM131" s="174"/>
      <c r="CN131" s="174"/>
      <c r="CO131" s="174"/>
      <c r="CP131" s="174"/>
      <c r="CQ131" s="174"/>
      <c r="CR131" s="174"/>
      <c r="CS131" s="174"/>
      <c r="CT131" s="174"/>
      <c r="CU131" s="174"/>
      <c r="CV131" s="174"/>
      <c r="CW131" s="174"/>
      <c r="CX131" s="175"/>
      <c r="CY131" s="174"/>
      <c r="CZ131" s="174"/>
      <c r="DA131" s="174"/>
      <c r="DB131" s="174"/>
      <c r="DC131" s="174"/>
      <c r="DD131" s="174"/>
      <c r="DE131" s="174"/>
      <c r="DF131" s="174"/>
      <c r="DG131" s="174"/>
      <c r="DH131" s="174"/>
      <c r="DI131" s="174"/>
      <c r="DJ131" s="174"/>
      <c r="DK131" s="174"/>
    </row>
    <row r="132" spans="3:115">
      <c r="C132" s="178"/>
      <c r="D132" s="178"/>
      <c r="E132" s="178"/>
      <c r="F132" s="178"/>
      <c r="G132" s="178"/>
      <c r="H132" s="174"/>
      <c r="I132" s="174"/>
      <c r="J132" s="174"/>
      <c r="K132" s="174"/>
      <c r="L132" s="174"/>
      <c r="M132" s="175"/>
      <c r="N132" s="175"/>
      <c r="O132" s="174"/>
      <c r="P132" s="178"/>
      <c r="Q132" s="178"/>
      <c r="R132" s="178"/>
      <c r="S132" s="178"/>
      <c r="T132" s="174"/>
      <c r="U132" s="174"/>
      <c r="V132" s="174"/>
      <c r="W132" s="174"/>
      <c r="X132" s="174"/>
      <c r="Y132" s="175"/>
      <c r="Z132" s="175">
        <v>43646</v>
      </c>
      <c r="AA132" s="250">
        <v>43677</v>
      </c>
      <c r="AB132" s="178">
        <v>0.59036386800000007</v>
      </c>
      <c r="AC132" s="178">
        <v>1.3230584400000001</v>
      </c>
      <c r="AD132" s="178">
        <v>1.5015913719940599</v>
      </c>
      <c r="AE132" s="178">
        <v>2.9725325228072124</v>
      </c>
      <c r="AF132" s="178">
        <v>4.0750108291043734</v>
      </c>
      <c r="AH132" s="178"/>
      <c r="AI132" s="178"/>
      <c r="AJ132" s="175"/>
      <c r="AK132" s="175"/>
      <c r="AL132" s="174"/>
      <c r="AM132" s="178"/>
      <c r="AN132" s="178"/>
      <c r="AO132" s="178"/>
      <c r="AP132" s="178"/>
      <c r="AQ132" s="178"/>
      <c r="AR132" s="178"/>
      <c r="AS132" s="178"/>
      <c r="AT132" s="178"/>
      <c r="AU132" s="178"/>
      <c r="AV132" s="178"/>
      <c r="AW132" s="178"/>
      <c r="AX132" s="178"/>
      <c r="AY132" s="178"/>
      <c r="AZ132" s="175"/>
      <c r="BA132" s="175"/>
      <c r="BB132" s="176"/>
      <c r="BC132" s="178"/>
      <c r="BD132" s="178"/>
      <c r="BE132" s="178"/>
      <c r="BF132" s="174"/>
      <c r="BG132" s="174"/>
      <c r="BH132" s="174"/>
      <c r="BI132" s="174"/>
      <c r="BJ132" s="174"/>
      <c r="BK132" s="174"/>
      <c r="BL132" s="178"/>
      <c r="BM132" s="178"/>
      <c r="BN132" s="178"/>
      <c r="BO132" s="178"/>
      <c r="BP132" s="178"/>
      <c r="BQ132" s="178"/>
      <c r="BR132" s="175"/>
      <c r="BS132" s="174"/>
      <c r="BT132" s="178"/>
      <c r="BU132" s="178"/>
      <c r="BV132" s="178"/>
      <c r="BW132" s="267"/>
      <c r="BX132" s="178"/>
      <c r="BY132" s="178"/>
      <c r="BZ132" s="178"/>
      <c r="CA132" s="254"/>
      <c r="CB132" s="178"/>
      <c r="CC132" s="178"/>
      <c r="CD132" s="178"/>
      <c r="CE132" s="178"/>
      <c r="CF132" s="178"/>
      <c r="CG132" s="178"/>
      <c r="CH132" s="178"/>
      <c r="CI132" s="175"/>
      <c r="CJ132" s="174"/>
      <c r="CK132" s="174"/>
      <c r="CL132" s="174"/>
      <c r="CM132" s="174"/>
      <c r="CN132" s="174"/>
      <c r="CO132" s="174"/>
      <c r="CP132" s="174"/>
      <c r="CQ132" s="174"/>
      <c r="CR132" s="174"/>
      <c r="CS132" s="174"/>
      <c r="CT132" s="174"/>
      <c r="CU132" s="174"/>
      <c r="CV132" s="174"/>
      <c r="CW132" s="174"/>
      <c r="CX132" s="175"/>
      <c r="CY132" s="174"/>
      <c r="CZ132" s="174"/>
      <c r="DA132" s="174"/>
      <c r="DB132" s="174"/>
      <c r="DC132" s="174"/>
      <c r="DD132" s="174"/>
      <c r="DE132" s="174"/>
      <c r="DF132" s="174"/>
      <c r="DG132" s="174"/>
      <c r="DH132" s="174"/>
      <c r="DI132" s="174"/>
      <c r="DJ132" s="174"/>
      <c r="DK132" s="174"/>
    </row>
    <row r="133" spans="3:115">
      <c r="C133" s="178"/>
      <c r="D133" s="178"/>
      <c r="E133" s="178"/>
      <c r="F133" s="178"/>
      <c r="G133" s="178"/>
      <c r="H133" s="174"/>
      <c r="I133" s="174"/>
      <c r="J133" s="174"/>
      <c r="K133" s="174"/>
      <c r="L133" s="174"/>
      <c r="M133" s="175"/>
      <c r="N133" s="175"/>
      <c r="O133" s="174"/>
      <c r="P133" s="178"/>
      <c r="Q133" s="178"/>
      <c r="R133" s="178"/>
      <c r="S133" s="178"/>
      <c r="T133" s="174"/>
      <c r="U133" s="174"/>
      <c r="V133" s="174"/>
      <c r="W133" s="174"/>
      <c r="X133" s="174"/>
      <c r="Y133" s="175"/>
      <c r="Z133" s="175"/>
      <c r="AA133" s="250">
        <v>43708</v>
      </c>
      <c r="AB133" s="178">
        <v>0.57039928799999995</v>
      </c>
      <c r="AC133" s="178">
        <v>1.3172286520000001</v>
      </c>
      <c r="AD133" s="178">
        <v>1.44073414904345</v>
      </c>
      <c r="AE133" s="178">
        <v>2.9428732895758376</v>
      </c>
      <c r="AF133" s="178">
        <v>4.055669912143407</v>
      </c>
      <c r="AH133" s="178"/>
      <c r="AI133" s="178"/>
      <c r="AJ133" s="175"/>
      <c r="AK133" s="175"/>
      <c r="AL133" s="174"/>
      <c r="AM133" s="178"/>
      <c r="AN133" s="178"/>
      <c r="AO133" s="178"/>
      <c r="AP133" s="178"/>
      <c r="AQ133" s="178"/>
      <c r="AR133" s="178"/>
      <c r="AS133" s="178"/>
      <c r="AT133" s="178"/>
      <c r="AU133" s="178"/>
      <c r="AV133" s="178"/>
      <c r="AW133" s="178"/>
      <c r="AX133" s="178"/>
      <c r="AY133" s="178"/>
      <c r="AZ133" s="175"/>
      <c r="BA133" s="175"/>
      <c r="BB133" s="176"/>
      <c r="BC133" s="178"/>
      <c r="BD133" s="178"/>
      <c r="BE133" s="178"/>
      <c r="BF133" s="174"/>
      <c r="BG133" s="174"/>
      <c r="BH133" s="174"/>
      <c r="BI133" s="174"/>
      <c r="BJ133" s="174"/>
      <c r="BK133" s="174"/>
      <c r="BL133" s="178"/>
      <c r="BM133" s="178"/>
      <c r="BN133" s="178"/>
      <c r="BO133" s="178"/>
      <c r="BP133" s="178"/>
      <c r="BQ133" s="178"/>
      <c r="BR133" s="175"/>
      <c r="BS133" s="174"/>
      <c r="BT133" s="178"/>
      <c r="BU133" s="178"/>
      <c r="BV133" s="178"/>
      <c r="BW133" s="267"/>
      <c r="BX133" s="178"/>
      <c r="BY133" s="178"/>
      <c r="BZ133" s="178"/>
      <c r="CA133" s="254"/>
      <c r="CB133" s="178"/>
      <c r="CC133" s="178"/>
      <c r="CD133" s="178"/>
      <c r="CE133" s="178"/>
      <c r="CF133" s="178"/>
      <c r="CG133" s="178"/>
      <c r="CH133" s="178"/>
      <c r="CI133" s="175"/>
      <c r="CJ133" s="174"/>
      <c r="CK133" s="174"/>
      <c r="CL133" s="174"/>
      <c r="CM133" s="174"/>
      <c r="CN133" s="174"/>
      <c r="CO133" s="174"/>
      <c r="CP133" s="174"/>
      <c r="CQ133" s="174"/>
      <c r="CR133" s="174"/>
      <c r="CS133" s="174"/>
      <c r="CT133" s="174"/>
      <c r="CU133" s="174"/>
      <c r="CV133" s="174"/>
      <c r="CW133" s="174"/>
      <c r="CX133" s="175"/>
      <c r="CY133" s="174"/>
      <c r="CZ133" s="174"/>
      <c r="DA133" s="174"/>
      <c r="DB133" s="174"/>
      <c r="DC133" s="174"/>
      <c r="DD133" s="174"/>
      <c r="DE133" s="174"/>
      <c r="DF133" s="174"/>
      <c r="DG133" s="174"/>
      <c r="DH133" s="174"/>
      <c r="DI133" s="174"/>
      <c r="DJ133" s="174"/>
      <c r="DK133" s="174"/>
    </row>
    <row r="134" spans="3:115">
      <c r="C134" s="178"/>
      <c r="D134" s="178"/>
      <c r="E134" s="178"/>
      <c r="F134" s="178"/>
      <c r="G134" s="178"/>
      <c r="H134" s="174"/>
      <c r="I134" s="174"/>
      <c r="J134" s="174"/>
      <c r="K134" s="174"/>
      <c r="L134" s="174"/>
      <c r="M134" s="175"/>
      <c r="N134" s="175"/>
      <c r="O134" s="174"/>
      <c r="P134" s="178"/>
      <c r="Q134" s="178"/>
      <c r="R134" s="178"/>
      <c r="S134" s="178"/>
      <c r="T134" s="174"/>
      <c r="U134" s="174"/>
      <c r="V134" s="174"/>
      <c r="W134" s="174"/>
      <c r="X134" s="174"/>
      <c r="Y134" s="175"/>
      <c r="Z134" s="175"/>
      <c r="AA134" s="250">
        <v>43738</v>
      </c>
      <c r="AB134" s="178">
        <v>0.58096671899999996</v>
      </c>
      <c r="AC134" s="178">
        <v>1.171223672</v>
      </c>
      <c r="AD134" s="178">
        <v>1.4702716269045499</v>
      </c>
      <c r="AE134" s="178">
        <v>2.6320760607986089</v>
      </c>
      <c r="AF134" s="178">
        <v>3.5926553622754493</v>
      </c>
      <c r="AH134" s="178"/>
      <c r="AI134" s="178"/>
      <c r="AJ134" s="175"/>
      <c r="AK134" s="175"/>
      <c r="AL134" s="174"/>
      <c r="AM134" s="178"/>
      <c r="AN134" s="178"/>
      <c r="AO134" s="178"/>
      <c r="AP134" s="178"/>
      <c r="AQ134" s="178"/>
      <c r="AR134" s="178"/>
      <c r="AS134" s="178"/>
      <c r="AT134" s="178"/>
      <c r="AU134" s="178"/>
      <c r="AV134" s="178"/>
      <c r="AW134" s="178"/>
      <c r="AX134" s="178"/>
      <c r="AY134" s="178"/>
      <c r="AZ134" s="175"/>
      <c r="BA134" s="175"/>
      <c r="BB134" s="176"/>
      <c r="BC134" s="178"/>
      <c r="BD134" s="178"/>
      <c r="BE134" s="178"/>
      <c r="BF134" s="174"/>
      <c r="BG134" s="174"/>
      <c r="BH134" s="174"/>
      <c r="BI134" s="174"/>
      <c r="BJ134" s="174"/>
      <c r="BK134" s="174"/>
      <c r="BL134" s="178"/>
      <c r="BM134" s="178"/>
      <c r="BN134" s="178"/>
      <c r="BO134" s="178"/>
      <c r="BP134" s="178"/>
      <c r="BQ134" s="178"/>
      <c r="BR134" s="175"/>
      <c r="BS134" s="174"/>
      <c r="BT134" s="178"/>
      <c r="BU134" s="178"/>
      <c r="BV134" s="178"/>
      <c r="BW134" s="267"/>
      <c r="BX134" s="178"/>
      <c r="BY134" s="178"/>
      <c r="BZ134" s="178"/>
      <c r="CA134" s="254"/>
      <c r="CB134" s="178"/>
      <c r="CC134" s="178"/>
      <c r="CD134" s="178"/>
      <c r="CE134" s="178"/>
      <c r="CF134" s="178"/>
      <c r="CG134" s="178"/>
      <c r="CH134" s="178"/>
      <c r="CI134" s="175"/>
      <c r="CJ134" s="174"/>
      <c r="CK134" s="174"/>
      <c r="CL134" s="174"/>
      <c r="CM134" s="174"/>
      <c r="CN134" s="174"/>
      <c r="CO134" s="174"/>
      <c r="CP134" s="174"/>
      <c r="CQ134" s="174"/>
      <c r="CR134" s="174"/>
      <c r="CS134" s="174"/>
      <c r="CT134" s="174"/>
      <c r="CU134" s="174"/>
      <c r="CV134" s="174"/>
      <c r="CW134" s="174"/>
      <c r="CX134" s="175"/>
      <c r="CY134" s="174"/>
      <c r="CZ134" s="174"/>
      <c r="DA134" s="174"/>
      <c r="DB134" s="174"/>
      <c r="DC134" s="174"/>
      <c r="DD134" s="174"/>
      <c r="DE134" s="174"/>
      <c r="DF134" s="174"/>
      <c r="DG134" s="174"/>
      <c r="DH134" s="174"/>
      <c r="DI134" s="174"/>
      <c r="DJ134" s="174"/>
      <c r="DK134" s="174"/>
    </row>
    <row r="135" spans="3:115">
      <c r="C135" s="178"/>
      <c r="D135" s="178"/>
      <c r="E135" s="178"/>
      <c r="F135" s="178"/>
      <c r="G135" s="178"/>
      <c r="H135" s="174"/>
      <c r="I135" s="174"/>
      <c r="J135" s="174"/>
      <c r="K135" s="174"/>
      <c r="L135" s="174"/>
      <c r="M135" s="175"/>
      <c r="N135" s="175"/>
      <c r="O135" s="174"/>
      <c r="P135" s="178"/>
      <c r="Q135" s="178"/>
      <c r="R135" s="178"/>
      <c r="S135" s="178"/>
      <c r="T135" s="174"/>
      <c r="U135" s="174"/>
      <c r="V135" s="174"/>
      <c r="W135" s="174"/>
      <c r="X135" s="174"/>
      <c r="Y135" s="175"/>
      <c r="Z135" s="175"/>
      <c r="AA135" s="250">
        <v>43769</v>
      </c>
      <c r="AB135" s="178">
        <v>0.57325154</v>
      </c>
      <c r="AC135" s="178">
        <v>1.1645001319999999</v>
      </c>
      <c r="AD135" s="178">
        <v>1.4437833839340599</v>
      </c>
      <c r="AE135" s="178">
        <v>2.6060585960486673</v>
      </c>
      <c r="AF135" s="178">
        <v>3.5839659782635196</v>
      </c>
      <c r="AH135" s="178"/>
      <c r="AI135" s="178"/>
      <c r="AJ135" s="175"/>
      <c r="AK135" s="175"/>
      <c r="AL135" s="174"/>
      <c r="AM135" s="178"/>
      <c r="AN135" s="178"/>
      <c r="AO135" s="178"/>
      <c r="AP135" s="178"/>
      <c r="AQ135" s="178"/>
      <c r="AR135" s="178"/>
      <c r="AS135" s="178"/>
      <c r="AT135" s="178"/>
      <c r="AU135" s="178"/>
      <c r="AV135" s="178"/>
      <c r="AW135" s="178"/>
      <c r="AX135" s="178"/>
      <c r="AY135" s="178"/>
      <c r="AZ135" s="175"/>
      <c r="BA135" s="175"/>
      <c r="BB135" s="176"/>
      <c r="BC135" s="178"/>
      <c r="BD135" s="178"/>
      <c r="BE135" s="178"/>
      <c r="BF135" s="174"/>
      <c r="BG135" s="174"/>
      <c r="BH135" s="174"/>
      <c r="BI135" s="174"/>
      <c r="BJ135" s="174"/>
      <c r="BK135" s="174"/>
      <c r="BL135" s="178"/>
      <c r="BM135" s="178"/>
      <c r="BN135" s="178"/>
      <c r="BO135" s="178"/>
      <c r="BP135" s="178"/>
      <c r="BQ135" s="178"/>
      <c r="BR135" s="175"/>
      <c r="BS135" s="174"/>
      <c r="BT135" s="178"/>
      <c r="BU135" s="178"/>
      <c r="BV135" s="178"/>
      <c r="BW135" s="267"/>
      <c r="BX135" s="178"/>
      <c r="BY135" s="178"/>
      <c r="BZ135" s="178"/>
      <c r="CA135" s="254"/>
      <c r="CB135" s="178"/>
      <c r="CC135" s="178"/>
      <c r="CD135" s="178"/>
      <c r="CE135" s="178"/>
      <c r="CF135" s="178"/>
      <c r="CG135" s="178"/>
      <c r="CH135" s="178"/>
      <c r="CI135" s="175"/>
      <c r="CJ135" s="174"/>
      <c r="CK135" s="174"/>
      <c r="CL135" s="174"/>
      <c r="CM135" s="174"/>
      <c r="CN135" s="174"/>
      <c r="CO135" s="174"/>
      <c r="CP135" s="174"/>
      <c r="CQ135" s="174"/>
      <c r="CR135" s="174"/>
      <c r="CS135" s="174"/>
      <c r="CT135" s="174"/>
      <c r="CU135" s="174"/>
      <c r="CV135" s="174"/>
      <c r="CW135" s="174"/>
      <c r="CX135" s="175"/>
      <c r="CY135" s="174"/>
      <c r="CZ135" s="174"/>
      <c r="DA135" s="174"/>
      <c r="DB135" s="174"/>
      <c r="DC135" s="174"/>
      <c r="DD135" s="174"/>
      <c r="DE135" s="174"/>
      <c r="DF135" s="174"/>
      <c r="DG135" s="174"/>
      <c r="DH135" s="174"/>
      <c r="DI135" s="174"/>
      <c r="DJ135" s="174"/>
      <c r="DK135" s="174"/>
    </row>
    <row r="136" spans="3:115">
      <c r="C136" s="178"/>
      <c r="D136" s="178"/>
      <c r="E136" s="178"/>
      <c r="F136" s="178"/>
      <c r="G136" s="178"/>
      <c r="H136" s="174"/>
      <c r="I136" s="174"/>
      <c r="J136" s="174"/>
      <c r="K136" s="174"/>
      <c r="L136" s="174"/>
      <c r="M136" s="175"/>
      <c r="N136" s="175"/>
      <c r="O136" s="174"/>
      <c r="P136" s="178"/>
      <c r="Q136" s="178"/>
      <c r="R136" s="178"/>
      <c r="S136" s="178"/>
      <c r="T136" s="174"/>
      <c r="U136" s="174"/>
      <c r="V136" s="174"/>
      <c r="W136" s="174"/>
      <c r="X136" s="174"/>
      <c r="Y136" s="175"/>
      <c r="Z136" s="175"/>
      <c r="AA136" s="250">
        <v>43799</v>
      </c>
      <c r="AB136" s="178">
        <v>0.53857260799999995</v>
      </c>
      <c r="AC136" s="178">
        <v>1.1328446169999999</v>
      </c>
      <c r="AD136" s="178">
        <v>1.3448802817585099</v>
      </c>
      <c r="AE136" s="178">
        <v>2.5168188770819278</v>
      </c>
      <c r="AF136" s="178">
        <v>3.3987764047142059</v>
      </c>
      <c r="AH136" s="178"/>
      <c r="AI136" s="178"/>
      <c r="AJ136" s="175"/>
      <c r="AK136" s="175"/>
      <c r="AL136" s="174"/>
      <c r="AM136" s="178"/>
      <c r="AN136" s="178"/>
      <c r="AO136" s="178"/>
      <c r="AP136" s="178"/>
      <c r="AQ136" s="178"/>
      <c r="AR136" s="178"/>
      <c r="AS136" s="178"/>
      <c r="AT136" s="178"/>
      <c r="AU136" s="178"/>
      <c r="AV136" s="178"/>
      <c r="AW136" s="178"/>
      <c r="AX136" s="178"/>
      <c r="AY136" s="178"/>
      <c r="AZ136" s="175"/>
      <c r="BA136" s="175"/>
      <c r="BB136" s="176"/>
      <c r="BC136" s="178"/>
      <c r="BD136" s="178"/>
      <c r="BE136" s="178"/>
      <c r="BF136" s="174"/>
      <c r="BG136" s="174"/>
      <c r="BH136" s="174"/>
      <c r="BI136" s="174"/>
      <c r="BJ136" s="174"/>
      <c r="BK136" s="174"/>
      <c r="BL136" s="178"/>
      <c r="BM136" s="178"/>
      <c r="BN136" s="178"/>
      <c r="BO136" s="178"/>
      <c r="BP136" s="178"/>
      <c r="BQ136" s="178"/>
      <c r="BR136" s="175"/>
      <c r="BS136" s="174"/>
      <c r="BT136" s="178"/>
      <c r="BU136" s="178"/>
      <c r="BV136" s="178"/>
      <c r="BW136" s="267"/>
      <c r="BX136" s="178"/>
      <c r="BY136" s="178"/>
      <c r="BZ136" s="178"/>
      <c r="CA136" s="254"/>
      <c r="CB136" s="178"/>
      <c r="CC136" s="178"/>
      <c r="CD136" s="178"/>
      <c r="CE136" s="178"/>
      <c r="CF136" s="178"/>
      <c r="CG136" s="178"/>
      <c r="CH136" s="178"/>
      <c r="CI136" s="175"/>
      <c r="CJ136" s="174"/>
      <c r="CK136" s="174"/>
      <c r="CL136" s="174"/>
      <c r="CM136" s="174"/>
      <c r="CN136" s="174"/>
      <c r="CO136" s="174"/>
      <c r="CP136" s="174"/>
      <c r="CQ136" s="174"/>
      <c r="CR136" s="174"/>
      <c r="CS136" s="174"/>
      <c r="CT136" s="174"/>
      <c r="CU136" s="174"/>
      <c r="CV136" s="174"/>
      <c r="CW136" s="174"/>
      <c r="CX136" s="175"/>
      <c r="CY136" s="174"/>
      <c r="CZ136" s="174"/>
      <c r="DA136" s="174"/>
      <c r="DB136" s="174"/>
      <c r="DC136" s="174"/>
      <c r="DD136" s="174"/>
      <c r="DE136" s="174"/>
      <c r="DF136" s="174"/>
      <c r="DG136" s="174"/>
      <c r="DH136" s="174"/>
      <c r="DI136" s="174"/>
      <c r="DJ136" s="174"/>
      <c r="DK136" s="174"/>
    </row>
    <row r="137" spans="3:115">
      <c r="C137" s="178"/>
      <c r="D137" s="178"/>
      <c r="E137" s="178"/>
      <c r="F137" s="178"/>
      <c r="G137" s="178"/>
      <c r="H137" s="174"/>
      <c r="I137" s="174"/>
      <c r="J137" s="174"/>
      <c r="K137" s="174"/>
      <c r="L137" s="174"/>
      <c r="M137" s="175"/>
      <c r="N137" s="175"/>
      <c r="O137" s="174"/>
      <c r="P137" s="178"/>
      <c r="Q137" s="178"/>
      <c r="R137" s="178"/>
      <c r="S137" s="178"/>
      <c r="T137" s="174"/>
      <c r="U137" s="174"/>
      <c r="V137" s="174"/>
      <c r="W137" s="174"/>
      <c r="X137" s="174"/>
      <c r="Y137" s="175"/>
      <c r="Z137" s="175"/>
      <c r="AA137" s="250">
        <v>43830</v>
      </c>
      <c r="AB137" s="178">
        <v>0.46633673599999997</v>
      </c>
      <c r="AC137" s="178">
        <v>1.0056272310000001</v>
      </c>
      <c r="AD137" s="178">
        <v>1.14914312797139</v>
      </c>
      <c r="AE137" s="178">
        <v>2.2057296025900337</v>
      </c>
      <c r="AF137" s="178">
        <v>2.9306641383918</v>
      </c>
      <c r="AH137" s="178"/>
      <c r="AI137" s="178"/>
      <c r="AJ137" s="175"/>
      <c r="AK137" s="175"/>
      <c r="AL137" s="174"/>
      <c r="AM137" s="178"/>
      <c r="AN137" s="178"/>
      <c r="AO137" s="178"/>
      <c r="AP137" s="178"/>
      <c r="AQ137" s="178"/>
      <c r="AR137" s="178"/>
      <c r="AS137" s="178"/>
      <c r="AT137" s="178"/>
      <c r="AU137" s="178"/>
      <c r="AV137" s="178"/>
      <c r="AW137" s="178"/>
      <c r="AX137" s="178"/>
      <c r="AY137" s="178"/>
      <c r="AZ137" s="175"/>
      <c r="BA137" s="175"/>
      <c r="BB137" s="176"/>
      <c r="BC137" s="178"/>
      <c r="BD137" s="178"/>
      <c r="BE137" s="178"/>
      <c r="BF137" s="174"/>
      <c r="BG137" s="174"/>
      <c r="BH137" s="174"/>
      <c r="BI137" s="174"/>
      <c r="BJ137" s="174"/>
      <c r="BK137" s="174"/>
      <c r="BL137" s="178"/>
      <c r="BM137" s="178"/>
      <c r="BN137" s="178"/>
      <c r="BO137" s="178"/>
      <c r="BP137" s="178"/>
      <c r="BQ137" s="178"/>
      <c r="BR137" s="175"/>
      <c r="BS137" s="174"/>
      <c r="BT137" s="178"/>
      <c r="BU137" s="178"/>
      <c r="BV137" s="178"/>
      <c r="BW137" s="267"/>
      <c r="BX137" s="178"/>
      <c r="BY137" s="178"/>
      <c r="BZ137" s="178"/>
      <c r="CA137" s="254"/>
      <c r="CB137" s="178"/>
      <c r="CC137" s="178"/>
      <c r="CD137" s="178"/>
      <c r="CE137" s="178"/>
      <c r="CF137" s="178"/>
      <c r="CG137" s="178"/>
      <c r="CH137" s="178"/>
      <c r="CI137" s="175"/>
      <c r="CJ137" s="174"/>
      <c r="CK137" s="174"/>
      <c r="CL137" s="174"/>
      <c r="CM137" s="174"/>
      <c r="CN137" s="174"/>
      <c r="CO137" s="174"/>
      <c r="CP137" s="174"/>
      <c r="CQ137" s="174"/>
      <c r="CR137" s="174"/>
      <c r="CS137" s="174"/>
      <c r="CT137" s="174"/>
      <c r="CU137" s="174"/>
      <c r="CV137" s="174"/>
      <c r="CW137" s="174"/>
      <c r="CX137" s="175"/>
      <c r="CY137" s="174"/>
      <c r="CZ137" s="174"/>
      <c r="DA137" s="174"/>
      <c r="DB137" s="174"/>
      <c r="DC137" s="174"/>
      <c r="DD137" s="174"/>
      <c r="DE137" s="174"/>
      <c r="DF137" s="174"/>
      <c r="DG137" s="174"/>
      <c r="DH137" s="174"/>
      <c r="DI137" s="174"/>
      <c r="DJ137" s="174"/>
      <c r="DK137" s="174"/>
    </row>
    <row r="138" spans="3:115">
      <c r="C138" s="178"/>
      <c r="D138" s="178"/>
      <c r="E138" s="178"/>
      <c r="F138" s="178"/>
      <c r="G138" s="178"/>
      <c r="H138" s="174"/>
      <c r="I138" s="174"/>
      <c r="J138" s="174"/>
      <c r="K138" s="174"/>
      <c r="L138" s="174"/>
      <c r="M138" s="175"/>
      <c r="N138" s="175"/>
      <c r="O138" s="174"/>
      <c r="P138" s="178"/>
      <c r="Q138" s="178"/>
      <c r="R138" s="178"/>
      <c r="S138" s="178"/>
      <c r="T138" s="174"/>
      <c r="U138" s="174"/>
      <c r="V138" s="174"/>
      <c r="W138" s="174"/>
      <c r="X138" s="174"/>
      <c r="Y138" s="175"/>
      <c r="Z138" s="175"/>
      <c r="AA138" s="250">
        <v>43861</v>
      </c>
      <c r="AB138" s="178">
        <v>0.46639258300000003</v>
      </c>
      <c r="AC138" s="178">
        <v>0.997794862</v>
      </c>
      <c r="AD138" s="178">
        <v>1.15616897128925</v>
      </c>
      <c r="AE138" s="178">
        <v>2.2028706997315246</v>
      </c>
      <c r="AF138" s="178">
        <v>2.9192198514932226</v>
      </c>
      <c r="AH138" s="178"/>
      <c r="AI138" s="178"/>
      <c r="AJ138" s="175"/>
      <c r="AK138" s="175"/>
      <c r="AL138" s="174"/>
      <c r="AM138" s="178"/>
      <c r="AN138" s="178"/>
      <c r="AO138" s="178"/>
      <c r="AP138" s="178"/>
      <c r="AQ138" s="178"/>
      <c r="AR138" s="178"/>
      <c r="AS138" s="178"/>
      <c r="AT138" s="178"/>
      <c r="AU138" s="178"/>
      <c r="AV138" s="178"/>
      <c r="AW138" s="178"/>
      <c r="AX138" s="178"/>
      <c r="AY138" s="178"/>
      <c r="AZ138" s="175"/>
      <c r="BA138" s="175"/>
      <c r="BB138" s="176"/>
      <c r="BC138" s="178"/>
      <c r="BD138" s="178"/>
      <c r="BE138" s="178"/>
      <c r="BF138" s="174"/>
      <c r="BG138" s="174"/>
      <c r="BH138" s="174"/>
      <c r="BI138" s="174"/>
      <c r="BJ138" s="174"/>
      <c r="BK138" s="174"/>
      <c r="BL138" s="178"/>
      <c r="BM138" s="178"/>
      <c r="BN138" s="178"/>
      <c r="BO138" s="178"/>
      <c r="BP138" s="178"/>
      <c r="BQ138" s="178"/>
      <c r="BR138" s="175"/>
      <c r="BS138" s="174"/>
      <c r="BT138" s="178"/>
      <c r="BU138" s="178"/>
      <c r="BV138" s="178"/>
      <c r="BW138" s="267"/>
      <c r="BX138" s="178"/>
      <c r="BY138" s="178"/>
      <c r="BZ138" s="178"/>
      <c r="CA138" s="254"/>
      <c r="CB138" s="178"/>
      <c r="CC138" s="178"/>
      <c r="CD138" s="178"/>
      <c r="CE138" s="178"/>
      <c r="CF138" s="178"/>
      <c r="CG138" s="178"/>
      <c r="CH138" s="178"/>
      <c r="CI138" s="175"/>
      <c r="CJ138" s="174"/>
      <c r="CK138" s="174"/>
      <c r="CL138" s="174"/>
      <c r="CM138" s="174"/>
      <c r="CN138" s="174"/>
      <c r="CO138" s="174"/>
      <c r="CP138" s="174"/>
      <c r="CQ138" s="174"/>
      <c r="CR138" s="174"/>
      <c r="CS138" s="174"/>
      <c r="CT138" s="174"/>
      <c r="CU138" s="174"/>
      <c r="CV138" s="174"/>
      <c r="CW138" s="174"/>
      <c r="CX138" s="175"/>
      <c r="CY138" s="174"/>
      <c r="CZ138" s="174"/>
      <c r="DA138" s="174"/>
      <c r="DB138" s="174"/>
      <c r="DC138" s="174"/>
      <c r="DD138" s="174"/>
      <c r="DE138" s="174"/>
      <c r="DF138" s="174"/>
      <c r="DG138" s="174"/>
      <c r="DH138" s="174"/>
      <c r="DI138" s="174"/>
      <c r="DJ138" s="174"/>
      <c r="DK138" s="174"/>
    </row>
    <row r="139" spans="3:115">
      <c r="C139" s="178"/>
      <c r="D139" s="178"/>
      <c r="E139" s="178"/>
      <c r="F139" s="178"/>
      <c r="G139" s="178"/>
      <c r="H139" s="174"/>
      <c r="I139" s="174"/>
      <c r="J139" s="174"/>
      <c r="K139" s="174"/>
      <c r="L139" s="174"/>
      <c r="M139" s="175"/>
      <c r="N139" s="175"/>
      <c r="O139" s="174"/>
      <c r="P139" s="178"/>
      <c r="Q139" s="178"/>
      <c r="R139" s="178"/>
      <c r="S139" s="178"/>
      <c r="T139" s="174"/>
      <c r="U139" s="174"/>
      <c r="V139" s="174"/>
      <c r="W139" s="174"/>
      <c r="X139" s="174"/>
      <c r="Y139" s="175"/>
      <c r="Z139" s="175"/>
      <c r="AA139" s="250">
        <v>43890</v>
      </c>
      <c r="AB139" s="178">
        <v>0.46852282100000003</v>
      </c>
      <c r="AC139" s="178">
        <v>0.99092122300000007</v>
      </c>
      <c r="AD139" s="178">
        <v>1.16810839954271</v>
      </c>
      <c r="AE139" s="178">
        <v>2.1993696976940083</v>
      </c>
      <c r="AF139" s="178">
        <v>2.9744928981916776</v>
      </c>
      <c r="AH139" s="178"/>
      <c r="AI139" s="178"/>
      <c r="AJ139" s="175"/>
      <c r="AK139" s="175"/>
      <c r="AL139" s="174"/>
      <c r="AM139" s="178"/>
      <c r="AN139" s="178"/>
      <c r="AO139" s="178"/>
      <c r="AP139" s="178"/>
      <c r="AQ139" s="178"/>
      <c r="AR139" s="178"/>
      <c r="AS139" s="178"/>
      <c r="AT139" s="178"/>
      <c r="AU139" s="178"/>
      <c r="AV139" s="178"/>
      <c r="AW139" s="178"/>
      <c r="AX139" s="178"/>
      <c r="AY139" s="178"/>
      <c r="AZ139" s="175"/>
      <c r="BA139" s="175"/>
      <c r="BB139" s="176"/>
      <c r="BC139" s="178"/>
      <c r="BD139" s="178"/>
      <c r="BE139" s="178"/>
      <c r="BF139" s="174"/>
      <c r="BG139" s="174"/>
      <c r="BH139" s="174"/>
      <c r="BI139" s="174"/>
      <c r="BJ139" s="174"/>
      <c r="BK139" s="174"/>
      <c r="BL139" s="178"/>
      <c r="BM139" s="178"/>
      <c r="BN139" s="178"/>
      <c r="BO139" s="178"/>
      <c r="BP139" s="178"/>
      <c r="BQ139" s="178"/>
      <c r="BR139" s="175"/>
      <c r="BS139" s="174"/>
      <c r="BT139" s="178"/>
      <c r="BU139" s="178"/>
      <c r="BV139" s="178"/>
      <c r="BW139" s="267"/>
      <c r="BX139" s="178"/>
      <c r="BY139" s="178"/>
      <c r="BZ139" s="178"/>
      <c r="CA139" s="254"/>
      <c r="CB139" s="178"/>
      <c r="CC139" s="178"/>
      <c r="CD139" s="178"/>
      <c r="CE139" s="178"/>
      <c r="CF139" s="178"/>
      <c r="CG139" s="178"/>
      <c r="CH139" s="178"/>
      <c r="CI139" s="175"/>
      <c r="CJ139" s="174"/>
      <c r="CK139" s="174"/>
      <c r="CL139" s="174"/>
      <c r="CM139" s="174"/>
      <c r="CN139" s="174"/>
      <c r="CO139" s="174"/>
      <c r="CP139" s="174"/>
      <c r="CQ139" s="174"/>
      <c r="CR139" s="174"/>
      <c r="CS139" s="174"/>
      <c r="CT139" s="174"/>
      <c r="CU139" s="174"/>
      <c r="CV139" s="174"/>
      <c r="CW139" s="174"/>
      <c r="CX139" s="175"/>
      <c r="CY139" s="174"/>
      <c r="CZ139" s="174"/>
      <c r="DA139" s="174"/>
      <c r="DB139" s="174"/>
      <c r="DC139" s="174"/>
      <c r="DD139" s="174"/>
      <c r="DE139" s="174"/>
      <c r="DF139" s="174"/>
      <c r="DG139" s="174"/>
      <c r="DH139" s="174"/>
      <c r="DI139" s="174"/>
      <c r="DJ139" s="174"/>
      <c r="DK139" s="174"/>
    </row>
    <row r="140" spans="3:115">
      <c r="C140" s="178"/>
      <c r="D140" s="178"/>
      <c r="E140" s="178"/>
      <c r="F140" s="178"/>
      <c r="G140" s="178"/>
      <c r="H140" s="174"/>
      <c r="I140" s="174"/>
      <c r="J140" s="174"/>
      <c r="K140" s="174"/>
      <c r="L140" s="174"/>
      <c r="M140" s="175"/>
      <c r="N140" s="175"/>
      <c r="O140" s="174"/>
      <c r="P140" s="178"/>
      <c r="Q140" s="178"/>
      <c r="R140" s="178"/>
      <c r="S140" s="178"/>
      <c r="T140" s="174"/>
      <c r="U140" s="174"/>
      <c r="V140" s="174"/>
      <c r="W140" s="174"/>
      <c r="X140" s="174"/>
      <c r="Y140" s="175"/>
      <c r="Z140" s="175"/>
      <c r="AA140" s="250">
        <v>43921</v>
      </c>
      <c r="AB140" s="178">
        <v>0.46409305699999998</v>
      </c>
      <c r="AC140" s="178">
        <v>0.98636885500000004</v>
      </c>
      <c r="AD140" s="178">
        <v>1.1430029489532001</v>
      </c>
      <c r="AE140" s="178">
        <v>2.1630985355798895</v>
      </c>
      <c r="AF140" s="178">
        <v>2.9400779517625426</v>
      </c>
      <c r="AH140" s="178"/>
      <c r="AI140" s="178"/>
      <c r="AJ140" s="175"/>
      <c r="AK140" s="175"/>
      <c r="AL140" s="174"/>
      <c r="AM140" s="178"/>
      <c r="AN140" s="178"/>
      <c r="AO140" s="178"/>
      <c r="AP140" s="178"/>
      <c r="AQ140" s="178"/>
      <c r="AR140" s="178"/>
      <c r="AS140" s="178"/>
      <c r="AT140" s="178"/>
      <c r="AU140" s="178"/>
      <c r="AV140" s="178"/>
      <c r="AW140" s="178"/>
      <c r="AX140" s="178"/>
      <c r="AY140" s="178"/>
      <c r="AZ140" s="175"/>
      <c r="BA140" s="175"/>
      <c r="BB140" s="176"/>
      <c r="BC140" s="178"/>
      <c r="BD140" s="178"/>
      <c r="BE140" s="178"/>
      <c r="BF140" s="174"/>
      <c r="BG140" s="174"/>
      <c r="BH140" s="174"/>
      <c r="BI140" s="174"/>
      <c r="BJ140" s="174"/>
      <c r="BK140" s="174"/>
      <c r="BL140" s="178"/>
      <c r="BM140" s="178"/>
      <c r="BN140" s="178"/>
      <c r="BO140" s="178"/>
      <c r="BP140" s="178"/>
      <c r="BQ140" s="178"/>
      <c r="BR140" s="175"/>
      <c r="BS140" s="174"/>
      <c r="BT140" s="178"/>
      <c r="BU140" s="178"/>
      <c r="BV140" s="178"/>
      <c r="BW140" s="267"/>
      <c r="BX140" s="178"/>
      <c r="BY140" s="178"/>
      <c r="BZ140" s="178"/>
      <c r="CA140" s="254"/>
      <c r="CB140" s="178"/>
      <c r="CC140" s="178"/>
      <c r="CD140" s="178"/>
      <c r="CE140" s="178"/>
      <c r="CF140" s="178"/>
      <c r="CG140" s="178"/>
      <c r="CH140" s="178"/>
      <c r="CI140" s="175"/>
      <c r="CJ140" s="174"/>
      <c r="CK140" s="174"/>
      <c r="CL140" s="174"/>
      <c r="CM140" s="174"/>
      <c r="CN140" s="174"/>
      <c r="CO140" s="174"/>
      <c r="CP140" s="174"/>
      <c r="CQ140" s="174"/>
      <c r="CR140" s="174"/>
      <c r="CS140" s="174"/>
      <c r="CT140" s="174"/>
      <c r="CU140" s="174"/>
      <c r="CV140" s="174"/>
      <c r="CW140" s="174"/>
      <c r="CX140" s="175"/>
      <c r="CY140" s="174"/>
      <c r="CZ140" s="174"/>
      <c r="DA140" s="174"/>
      <c r="DB140" s="174"/>
      <c r="DC140" s="174"/>
      <c r="DD140" s="174"/>
      <c r="DE140" s="174"/>
      <c r="DF140" s="174"/>
      <c r="DG140" s="174"/>
      <c r="DH140" s="174"/>
      <c r="DI140" s="174"/>
      <c r="DJ140" s="174"/>
      <c r="DK140" s="174"/>
    </row>
    <row r="141" spans="3:115">
      <c r="C141" s="178"/>
      <c r="D141" s="178"/>
      <c r="E141" s="178"/>
      <c r="F141" s="178"/>
      <c r="G141" s="178"/>
      <c r="H141" s="174"/>
      <c r="I141" s="174"/>
      <c r="J141" s="174"/>
      <c r="K141" s="174"/>
      <c r="L141" s="174"/>
      <c r="M141" s="175"/>
      <c r="N141" s="175"/>
      <c r="O141" s="174"/>
      <c r="P141" s="178"/>
      <c r="Q141" s="178"/>
      <c r="R141" s="178"/>
      <c r="S141" s="178"/>
      <c r="T141" s="174"/>
      <c r="U141" s="174"/>
      <c r="V141" s="174"/>
      <c r="W141" s="174"/>
      <c r="X141" s="174"/>
      <c r="Y141" s="175"/>
      <c r="Z141" s="175"/>
      <c r="AA141" s="250">
        <v>43951</v>
      </c>
      <c r="AB141" s="178">
        <v>0.46203939700000002</v>
      </c>
      <c r="AC141" s="178">
        <v>0.98729747199999995</v>
      </c>
      <c r="AD141" s="178">
        <v>1.1168092305756301</v>
      </c>
      <c r="AE141" s="178">
        <v>2.1364892831316307</v>
      </c>
      <c r="AF141" s="178">
        <v>2.9076132080049626</v>
      </c>
      <c r="AH141" s="178"/>
      <c r="AI141" s="178"/>
      <c r="AJ141" s="175"/>
      <c r="AK141" s="175"/>
      <c r="AL141" s="174"/>
      <c r="AM141" s="178"/>
      <c r="AN141" s="178"/>
      <c r="AO141" s="178"/>
      <c r="AP141" s="178"/>
      <c r="AQ141" s="178"/>
      <c r="AR141" s="178"/>
      <c r="AS141" s="178"/>
      <c r="AT141" s="178"/>
      <c r="AU141" s="178"/>
      <c r="AV141" s="178"/>
      <c r="AW141" s="178"/>
      <c r="AX141" s="178"/>
      <c r="AY141" s="178"/>
      <c r="AZ141" s="175"/>
      <c r="BA141" s="175"/>
      <c r="BB141" s="176"/>
      <c r="BC141" s="178"/>
      <c r="BD141" s="178"/>
      <c r="BE141" s="178"/>
      <c r="BF141" s="174"/>
      <c r="BG141" s="174"/>
      <c r="BH141" s="174"/>
      <c r="BI141" s="174"/>
      <c r="BJ141" s="174"/>
      <c r="BK141" s="174"/>
      <c r="BL141" s="178"/>
      <c r="BM141" s="178"/>
      <c r="BN141" s="178"/>
      <c r="BO141" s="178"/>
      <c r="BP141" s="178"/>
      <c r="BQ141" s="178"/>
      <c r="BR141" s="175"/>
      <c r="BS141" s="174"/>
      <c r="BT141" s="178"/>
      <c r="BU141" s="178"/>
      <c r="BV141" s="178"/>
      <c r="BW141" s="267"/>
      <c r="BX141" s="178"/>
      <c r="BY141" s="178"/>
      <c r="BZ141" s="178"/>
      <c r="CA141" s="254"/>
      <c r="CB141" s="178"/>
      <c r="CC141" s="178"/>
      <c r="CD141" s="178"/>
      <c r="CE141" s="178"/>
      <c r="CF141" s="178"/>
      <c r="CG141" s="178"/>
      <c r="CH141" s="178"/>
      <c r="CI141" s="175"/>
      <c r="CJ141" s="174"/>
      <c r="CK141" s="174"/>
      <c r="CL141" s="174"/>
      <c r="CM141" s="174"/>
      <c r="CN141" s="174"/>
      <c r="CO141" s="174"/>
      <c r="CP141" s="174"/>
      <c r="CQ141" s="174"/>
      <c r="CR141" s="174"/>
      <c r="CS141" s="174"/>
      <c r="CT141" s="174"/>
      <c r="CU141" s="174"/>
      <c r="CV141" s="174"/>
      <c r="CW141" s="174"/>
      <c r="CX141" s="175"/>
      <c r="CY141" s="174"/>
      <c r="CZ141" s="174"/>
      <c r="DA141" s="174"/>
      <c r="DB141" s="174"/>
      <c r="DC141" s="174"/>
      <c r="DD141" s="174"/>
      <c r="DE141" s="174"/>
      <c r="DF141" s="174"/>
      <c r="DG141" s="174"/>
      <c r="DH141" s="174"/>
      <c r="DI141" s="174"/>
      <c r="DJ141" s="174"/>
      <c r="DK141" s="174"/>
    </row>
    <row r="142" spans="3:115">
      <c r="C142" s="178"/>
      <c r="D142" s="178"/>
      <c r="E142" s="178"/>
      <c r="F142" s="178"/>
      <c r="G142" s="178"/>
      <c r="H142" s="174"/>
      <c r="I142" s="174"/>
      <c r="J142" s="174"/>
      <c r="K142" s="174"/>
      <c r="L142" s="174"/>
      <c r="M142" s="175"/>
      <c r="N142" s="175"/>
      <c r="O142" s="174"/>
      <c r="P142" s="178"/>
      <c r="Q142" s="178"/>
      <c r="R142" s="178"/>
      <c r="S142" s="178"/>
      <c r="T142" s="174"/>
      <c r="U142" s="174"/>
      <c r="V142" s="174"/>
      <c r="W142" s="174"/>
      <c r="X142" s="174"/>
      <c r="Y142" s="175"/>
      <c r="Z142" s="175"/>
      <c r="AA142" s="250">
        <v>43982</v>
      </c>
      <c r="AB142" s="178">
        <v>0.48700960400000004</v>
      </c>
      <c r="AC142" s="178">
        <v>0.980316996</v>
      </c>
      <c r="AD142" s="178">
        <v>1.1584140079063101</v>
      </c>
      <c r="AE142" s="178">
        <v>2.090402548907508</v>
      </c>
      <c r="AF142" s="178">
        <v>2.8549377961718476</v>
      </c>
      <c r="AH142" s="178"/>
      <c r="AI142" s="178"/>
      <c r="AJ142" s="175"/>
      <c r="AK142" s="175"/>
      <c r="AL142" s="174"/>
      <c r="AM142" s="178"/>
      <c r="AN142" s="178"/>
      <c r="AO142" s="178"/>
      <c r="AP142" s="178"/>
      <c r="AQ142" s="178"/>
      <c r="AR142" s="178"/>
      <c r="AS142" s="178"/>
      <c r="AT142" s="178"/>
      <c r="AU142" s="178"/>
      <c r="AV142" s="178"/>
      <c r="AW142" s="178"/>
      <c r="AX142" s="178"/>
      <c r="AY142" s="178"/>
      <c r="AZ142" s="175"/>
      <c r="BA142" s="175"/>
      <c r="BB142" s="176"/>
      <c r="BC142" s="178"/>
      <c r="BD142" s="178"/>
      <c r="BE142" s="178"/>
      <c r="BF142" s="174"/>
      <c r="BG142" s="174"/>
      <c r="BH142" s="174"/>
      <c r="BI142" s="174"/>
      <c r="BJ142" s="174"/>
      <c r="BK142" s="174"/>
      <c r="BL142" s="178"/>
      <c r="BM142" s="178"/>
      <c r="BN142" s="178"/>
      <c r="BO142" s="178"/>
      <c r="BP142" s="178"/>
      <c r="BQ142" s="178"/>
      <c r="BR142" s="175"/>
      <c r="BS142" s="174"/>
      <c r="BT142" s="178"/>
      <c r="BU142" s="178"/>
      <c r="BV142" s="178"/>
      <c r="BW142" s="267"/>
      <c r="BX142" s="178"/>
      <c r="BY142" s="178"/>
      <c r="BZ142" s="178"/>
      <c r="CA142" s="254"/>
      <c r="CB142" s="178"/>
      <c r="CC142" s="178"/>
      <c r="CD142" s="178"/>
      <c r="CE142" s="178"/>
      <c r="CF142" s="178"/>
      <c r="CG142" s="178"/>
      <c r="CH142" s="178"/>
      <c r="CI142" s="175"/>
      <c r="CJ142" s="174"/>
      <c r="CK142" s="174"/>
      <c r="CL142" s="174"/>
      <c r="CM142" s="174"/>
      <c r="CN142" s="174"/>
      <c r="CO142" s="174"/>
      <c r="CP142" s="174"/>
      <c r="CQ142" s="174"/>
      <c r="CR142" s="174"/>
      <c r="CS142" s="174"/>
      <c r="CT142" s="174"/>
      <c r="CU142" s="174"/>
      <c r="CV142" s="174"/>
      <c r="CW142" s="174"/>
      <c r="CX142" s="175"/>
      <c r="CY142" s="174"/>
      <c r="CZ142" s="174"/>
      <c r="DA142" s="174"/>
      <c r="DB142" s="174"/>
      <c r="DC142" s="174"/>
      <c r="DD142" s="174"/>
      <c r="DE142" s="174"/>
      <c r="DF142" s="174"/>
      <c r="DG142" s="174"/>
      <c r="DH142" s="174"/>
      <c r="DI142" s="174"/>
      <c r="DJ142" s="174"/>
      <c r="DK142" s="174"/>
    </row>
    <row r="143" spans="3:115">
      <c r="C143" s="178"/>
      <c r="D143" s="178"/>
      <c r="E143" s="178"/>
      <c r="F143" s="178"/>
      <c r="G143" s="178"/>
      <c r="H143" s="174"/>
      <c r="I143" s="174"/>
      <c r="J143" s="174"/>
      <c r="K143" s="174"/>
      <c r="L143" s="174"/>
      <c r="M143" s="175"/>
      <c r="N143" s="175"/>
      <c r="O143" s="174"/>
      <c r="P143" s="178"/>
      <c r="Q143" s="178"/>
      <c r="R143" s="178"/>
      <c r="S143" s="178"/>
      <c r="T143" s="174"/>
      <c r="U143" s="174"/>
      <c r="V143" s="174"/>
      <c r="W143" s="174"/>
      <c r="X143" s="174"/>
      <c r="Y143" s="175"/>
      <c r="Z143" s="175"/>
      <c r="AA143" s="250">
        <v>44012</v>
      </c>
      <c r="AB143" s="178">
        <v>0.50570584699999999</v>
      </c>
      <c r="AC143" s="178">
        <v>0.94039958800000001</v>
      </c>
      <c r="AD143" s="178">
        <v>1.1864364001552701</v>
      </c>
      <c r="AE143" s="178">
        <v>1.9759767606306964</v>
      </c>
      <c r="AF143" s="178">
        <v>2.7020004551762717</v>
      </c>
      <c r="AH143" s="178"/>
      <c r="AI143" s="178"/>
      <c r="AJ143" s="175"/>
      <c r="AK143" s="175"/>
      <c r="AL143" s="174"/>
      <c r="AM143" s="178"/>
      <c r="AN143" s="178"/>
      <c r="AO143" s="178"/>
      <c r="AP143" s="178"/>
      <c r="AQ143" s="178"/>
      <c r="AR143" s="178"/>
      <c r="AS143" s="178"/>
      <c r="AT143" s="178"/>
      <c r="AU143" s="178"/>
      <c r="AV143" s="178"/>
      <c r="AW143" s="178"/>
      <c r="AX143" s="178"/>
      <c r="AY143" s="178"/>
      <c r="AZ143" s="175"/>
      <c r="BA143" s="175"/>
      <c r="BB143" s="176"/>
      <c r="BC143" s="178"/>
      <c r="BD143" s="178"/>
      <c r="BE143" s="178"/>
      <c r="BF143" s="174"/>
      <c r="BG143" s="174"/>
      <c r="BH143" s="174"/>
      <c r="BI143" s="174"/>
      <c r="BJ143" s="174"/>
      <c r="BK143" s="174"/>
      <c r="BL143" s="178"/>
      <c r="BM143" s="178"/>
      <c r="BN143" s="178"/>
      <c r="BO143" s="178"/>
      <c r="BP143" s="178"/>
      <c r="BQ143" s="178"/>
      <c r="BR143" s="175"/>
      <c r="BS143" s="174"/>
      <c r="BT143" s="178"/>
      <c r="BU143" s="178"/>
      <c r="BV143" s="178"/>
      <c r="BW143" s="267"/>
      <c r="BX143" s="178"/>
      <c r="BY143" s="178"/>
      <c r="BZ143" s="178"/>
      <c r="CA143" s="254"/>
      <c r="CB143" s="178"/>
      <c r="CC143" s="178"/>
      <c r="CD143" s="178"/>
      <c r="CE143" s="178"/>
      <c r="CF143" s="178"/>
      <c r="CG143" s="178"/>
      <c r="CH143" s="178"/>
      <c r="CI143" s="175"/>
      <c r="CJ143" s="174"/>
      <c r="CK143" s="174"/>
      <c r="CL143" s="174"/>
      <c r="CM143" s="174"/>
      <c r="CN143" s="174"/>
      <c r="CO143" s="174"/>
      <c r="CP143" s="174"/>
      <c r="CQ143" s="174"/>
      <c r="CR143" s="174"/>
      <c r="CS143" s="174"/>
      <c r="CT143" s="174"/>
      <c r="CU143" s="174"/>
      <c r="CV143" s="174"/>
      <c r="CW143" s="174"/>
      <c r="CX143" s="175"/>
      <c r="CY143" s="174"/>
      <c r="CZ143" s="174"/>
      <c r="DA143" s="174"/>
      <c r="DB143" s="174"/>
      <c r="DC143" s="174"/>
      <c r="DD143" s="174"/>
      <c r="DE143" s="174"/>
      <c r="DF143" s="174"/>
      <c r="DG143" s="174"/>
      <c r="DH143" s="174"/>
      <c r="DI143" s="174"/>
      <c r="DJ143" s="174"/>
      <c r="DK143" s="174"/>
    </row>
    <row r="144" spans="3:115">
      <c r="C144" s="178"/>
      <c r="D144" s="178"/>
      <c r="E144" s="178"/>
      <c r="F144" s="178"/>
      <c r="G144" s="178"/>
      <c r="H144" s="174"/>
      <c r="I144" s="174"/>
      <c r="J144" s="174"/>
      <c r="K144" s="174"/>
      <c r="L144" s="174"/>
      <c r="M144" s="175"/>
      <c r="N144" s="175"/>
      <c r="O144" s="174"/>
      <c r="P144" s="178"/>
      <c r="Q144" s="178"/>
      <c r="R144" s="178"/>
      <c r="S144" s="178"/>
      <c r="T144" s="174"/>
      <c r="U144" s="174"/>
      <c r="V144" s="174"/>
      <c r="W144" s="174"/>
      <c r="X144" s="174"/>
      <c r="Y144" s="175"/>
      <c r="Z144" s="175">
        <v>44012</v>
      </c>
      <c r="AA144" s="250">
        <v>44043</v>
      </c>
      <c r="AB144" s="178">
        <v>0.53267241300000001</v>
      </c>
      <c r="AC144" s="178">
        <v>0.92747000499999999</v>
      </c>
      <c r="AD144" s="178">
        <v>1.2417067846712586</v>
      </c>
      <c r="AE144" s="178">
        <v>1.9267270689143645</v>
      </c>
      <c r="AF144" s="178">
        <v>2.6719039158905193</v>
      </c>
      <c r="AH144" s="178"/>
      <c r="AI144" s="178"/>
      <c r="AJ144" s="175"/>
      <c r="AK144" s="175"/>
      <c r="AL144" s="174"/>
      <c r="AM144" s="178"/>
      <c r="AN144" s="178"/>
      <c r="AO144" s="178"/>
      <c r="AP144" s="178"/>
      <c r="AQ144" s="178"/>
      <c r="AR144" s="178"/>
      <c r="AS144" s="178"/>
      <c r="AT144" s="178"/>
      <c r="AU144" s="178"/>
      <c r="AV144" s="178"/>
      <c r="AW144" s="178"/>
      <c r="AX144" s="178"/>
      <c r="AY144" s="178"/>
      <c r="AZ144" s="175"/>
      <c r="BA144" s="175"/>
      <c r="BB144" s="176"/>
      <c r="BC144" s="178"/>
      <c r="BD144" s="178"/>
      <c r="BE144" s="178"/>
      <c r="BF144" s="174"/>
      <c r="BG144" s="174"/>
      <c r="BH144" s="174"/>
      <c r="BI144" s="174"/>
      <c r="BJ144" s="174"/>
      <c r="BK144" s="174"/>
      <c r="BL144" s="178"/>
      <c r="BM144" s="178"/>
      <c r="BN144" s="178"/>
      <c r="BO144" s="178"/>
      <c r="BP144" s="178"/>
      <c r="BQ144" s="178"/>
      <c r="BR144" s="175"/>
      <c r="BS144" s="174"/>
      <c r="BT144" s="178"/>
      <c r="BU144" s="178"/>
      <c r="BV144" s="178"/>
      <c r="BW144" s="267"/>
      <c r="BX144" s="178"/>
      <c r="BY144" s="178"/>
      <c r="BZ144" s="178"/>
      <c r="CA144" s="254"/>
      <c r="CB144" s="178"/>
      <c r="CC144" s="178"/>
      <c r="CD144" s="178"/>
      <c r="CE144" s="178"/>
      <c r="CF144" s="178"/>
      <c r="CG144" s="178"/>
      <c r="CH144" s="178"/>
      <c r="CI144" s="175"/>
      <c r="CJ144" s="174"/>
      <c r="CK144" s="174"/>
      <c r="CL144" s="174"/>
      <c r="CM144" s="174"/>
      <c r="CN144" s="174"/>
      <c r="CO144" s="174"/>
      <c r="CP144" s="174"/>
      <c r="CQ144" s="174"/>
      <c r="CR144" s="174"/>
      <c r="CS144" s="174"/>
      <c r="CT144" s="174"/>
      <c r="CU144" s="174"/>
      <c r="CV144" s="174"/>
      <c r="CW144" s="174"/>
      <c r="CX144" s="175"/>
      <c r="CY144" s="174"/>
      <c r="CZ144" s="174"/>
      <c r="DA144" s="174"/>
      <c r="DB144" s="174"/>
      <c r="DC144" s="174"/>
      <c r="DD144" s="174"/>
      <c r="DE144" s="174"/>
      <c r="DF144" s="174"/>
      <c r="DG144" s="174"/>
      <c r="DH144" s="174"/>
      <c r="DI144" s="174"/>
      <c r="DJ144" s="174"/>
      <c r="DK144" s="174"/>
    </row>
    <row r="145" spans="3:115">
      <c r="C145" s="178"/>
      <c r="D145" s="178"/>
      <c r="E145" s="178"/>
      <c r="F145" s="178"/>
      <c r="G145" s="178"/>
      <c r="H145" s="174"/>
      <c r="I145" s="174"/>
      <c r="J145" s="174"/>
      <c r="K145" s="174"/>
      <c r="L145" s="174"/>
      <c r="M145" s="175"/>
      <c r="N145" s="175"/>
      <c r="O145" s="174"/>
      <c r="P145" s="178"/>
      <c r="Q145" s="178"/>
      <c r="R145" s="178"/>
      <c r="S145" s="178"/>
      <c r="T145" s="174"/>
      <c r="U145" s="174"/>
      <c r="V145" s="174"/>
      <c r="W145" s="174"/>
      <c r="X145" s="174"/>
      <c r="Y145" s="175"/>
      <c r="Z145" s="175"/>
      <c r="AA145" s="250">
        <v>44074</v>
      </c>
      <c r="AB145" s="178">
        <v>0.45007427500000002</v>
      </c>
      <c r="AC145" s="178">
        <v>0.91014498700000002</v>
      </c>
      <c r="AD145" s="178">
        <v>1.0492422683687683</v>
      </c>
      <c r="AE145" s="178">
        <v>1.8896348005319186</v>
      </c>
      <c r="AF145" s="178">
        <v>2.6349420271124377</v>
      </c>
      <c r="AH145" s="178"/>
      <c r="AI145" s="178"/>
      <c r="AJ145" s="175"/>
      <c r="AK145" s="175"/>
      <c r="AL145" s="174"/>
      <c r="AM145" s="178"/>
      <c r="AN145" s="178"/>
      <c r="AO145" s="178"/>
      <c r="AP145" s="178"/>
      <c r="AQ145" s="178"/>
      <c r="AR145" s="178"/>
      <c r="AS145" s="178"/>
      <c r="AT145" s="178"/>
      <c r="AU145" s="178"/>
      <c r="AV145" s="178"/>
      <c r="AW145" s="178"/>
      <c r="AX145" s="178"/>
      <c r="AY145" s="178"/>
      <c r="AZ145" s="175"/>
      <c r="BA145" s="175"/>
      <c r="BB145" s="176"/>
      <c r="BC145" s="178"/>
      <c r="BD145" s="178"/>
      <c r="BE145" s="178"/>
      <c r="BF145" s="174"/>
      <c r="BG145" s="174"/>
      <c r="BH145" s="174"/>
      <c r="BI145" s="174"/>
      <c r="BJ145" s="174"/>
      <c r="BK145" s="174"/>
      <c r="BL145" s="178"/>
      <c r="BM145" s="178"/>
      <c r="BN145" s="178"/>
      <c r="BO145" s="178"/>
      <c r="BP145" s="178"/>
      <c r="BQ145" s="178"/>
      <c r="BR145" s="175"/>
      <c r="BS145" s="174"/>
      <c r="BT145" s="178"/>
      <c r="BU145" s="178"/>
      <c r="BV145" s="178"/>
      <c r="BW145" s="267"/>
      <c r="BX145" s="178"/>
      <c r="BY145" s="178"/>
      <c r="BZ145" s="178"/>
      <c r="CA145" s="254"/>
      <c r="CB145" s="178"/>
      <c r="CC145" s="178"/>
      <c r="CD145" s="178"/>
      <c r="CE145" s="178"/>
      <c r="CF145" s="178"/>
      <c r="CG145" s="178"/>
      <c r="CH145" s="178"/>
      <c r="CI145" s="175"/>
      <c r="CJ145" s="174"/>
      <c r="CK145" s="174"/>
      <c r="CL145" s="174"/>
      <c r="CM145" s="174"/>
      <c r="CN145" s="174"/>
      <c r="CO145" s="174"/>
      <c r="CP145" s="174"/>
      <c r="CQ145" s="174"/>
      <c r="CR145" s="174"/>
      <c r="CS145" s="174"/>
      <c r="CT145" s="174"/>
      <c r="CU145" s="174"/>
      <c r="CV145" s="174"/>
      <c r="CW145" s="174"/>
      <c r="CX145" s="175"/>
      <c r="CY145" s="174"/>
      <c r="CZ145" s="174"/>
      <c r="DA145" s="174"/>
      <c r="DB145" s="174"/>
      <c r="DC145" s="174"/>
      <c r="DD145" s="174"/>
      <c r="DE145" s="174"/>
      <c r="DF145" s="174"/>
      <c r="DG145" s="174"/>
      <c r="DH145" s="174"/>
      <c r="DI145" s="174"/>
      <c r="DJ145" s="174"/>
      <c r="DK145" s="174"/>
    </row>
    <row r="146" spans="3:115">
      <c r="C146" s="178"/>
      <c r="D146" s="178"/>
      <c r="E146" s="178"/>
      <c r="F146" s="178"/>
      <c r="G146" s="178"/>
      <c r="H146" s="174"/>
      <c r="I146" s="174"/>
      <c r="J146" s="174"/>
      <c r="K146" s="174"/>
      <c r="L146" s="174"/>
      <c r="M146" s="175"/>
      <c r="N146" s="175"/>
      <c r="O146" s="174"/>
      <c r="P146" s="178"/>
      <c r="Q146" s="178"/>
      <c r="R146" s="178"/>
      <c r="S146" s="178"/>
      <c r="T146" s="174"/>
      <c r="U146" s="174"/>
      <c r="V146" s="174"/>
      <c r="W146" s="174"/>
      <c r="X146" s="174"/>
      <c r="Y146" s="175"/>
      <c r="Z146" s="175"/>
      <c r="AA146" s="250">
        <v>44104</v>
      </c>
      <c r="AB146" s="178">
        <v>0.43332046100000005</v>
      </c>
      <c r="AC146" s="178">
        <v>0.88577567199999996</v>
      </c>
      <c r="AD146" s="178">
        <v>1.027073151246757</v>
      </c>
      <c r="AE146" s="178">
        <v>1.8420585022448619</v>
      </c>
      <c r="AF146" s="178">
        <v>2.5498883033041504</v>
      </c>
      <c r="AH146" s="178"/>
      <c r="AI146" s="178"/>
      <c r="AJ146" s="175"/>
      <c r="AK146" s="175"/>
      <c r="AL146" s="174"/>
      <c r="AM146" s="178"/>
      <c r="AN146" s="178"/>
      <c r="AO146" s="178"/>
      <c r="AP146" s="178"/>
      <c r="AQ146" s="178"/>
      <c r="AR146" s="178"/>
      <c r="AS146" s="178"/>
      <c r="AT146" s="178"/>
      <c r="AU146" s="178"/>
      <c r="AV146" s="178"/>
      <c r="AW146" s="178"/>
      <c r="AX146" s="178"/>
      <c r="AY146" s="178"/>
      <c r="AZ146" s="175"/>
      <c r="BA146" s="175"/>
      <c r="BB146" s="176"/>
      <c r="BC146" s="178"/>
      <c r="BD146" s="178"/>
      <c r="BE146" s="178"/>
      <c r="BF146" s="174"/>
      <c r="BG146" s="174"/>
      <c r="BH146" s="174"/>
      <c r="BI146" s="174"/>
      <c r="BJ146" s="174"/>
      <c r="BK146" s="174"/>
      <c r="BL146" s="178"/>
      <c r="BM146" s="178"/>
      <c r="BN146" s="178"/>
      <c r="BO146" s="178"/>
      <c r="BP146" s="178"/>
      <c r="BQ146" s="178"/>
      <c r="BR146" s="175"/>
      <c r="BS146" s="174"/>
      <c r="BT146" s="178"/>
      <c r="BU146" s="178"/>
      <c r="BV146" s="178"/>
      <c r="BW146" s="267"/>
      <c r="BX146" s="178"/>
      <c r="BY146" s="178"/>
      <c r="BZ146" s="178"/>
      <c r="CA146" s="254"/>
      <c r="CB146" s="178"/>
      <c r="CC146" s="178"/>
      <c r="CD146" s="178"/>
      <c r="CE146" s="178"/>
      <c r="CF146" s="178"/>
      <c r="CG146" s="178"/>
      <c r="CH146" s="178"/>
      <c r="CI146" s="175"/>
      <c r="CJ146" s="174"/>
      <c r="CK146" s="174"/>
      <c r="CL146" s="174"/>
      <c r="CM146" s="174"/>
      <c r="CN146" s="174"/>
      <c r="CO146" s="174"/>
      <c r="CP146" s="174"/>
      <c r="CQ146" s="174"/>
      <c r="CR146" s="174"/>
      <c r="CS146" s="174"/>
      <c r="CT146" s="174"/>
      <c r="CU146" s="174"/>
      <c r="CV146" s="174"/>
      <c r="CW146" s="174"/>
      <c r="CX146" s="175"/>
      <c r="CY146" s="174"/>
      <c r="CZ146" s="174"/>
      <c r="DA146" s="174"/>
      <c r="DB146" s="174"/>
      <c r="DC146" s="174"/>
      <c r="DD146" s="174"/>
      <c r="DE146" s="174"/>
      <c r="DF146" s="174"/>
      <c r="DG146" s="174"/>
      <c r="DH146" s="174"/>
      <c r="DI146" s="174"/>
      <c r="DJ146" s="174"/>
      <c r="DK146" s="174"/>
    </row>
    <row r="147" spans="3:115">
      <c r="C147" s="178"/>
      <c r="D147" s="178"/>
      <c r="E147" s="178"/>
      <c r="F147" s="178"/>
      <c r="G147" s="178"/>
      <c r="H147" s="174"/>
      <c r="I147" s="174"/>
      <c r="J147" s="174"/>
      <c r="K147" s="174"/>
      <c r="L147" s="174"/>
      <c r="M147" s="175"/>
      <c r="N147" s="175"/>
      <c r="O147" s="174"/>
      <c r="P147" s="178"/>
      <c r="Q147" s="178"/>
      <c r="R147" s="178"/>
      <c r="S147" s="178"/>
      <c r="T147" s="174"/>
      <c r="U147" s="174"/>
      <c r="V147" s="174"/>
      <c r="W147" s="174"/>
      <c r="X147" s="174"/>
      <c r="Y147" s="175"/>
      <c r="Z147" s="175"/>
      <c r="AA147" s="250">
        <v>44135</v>
      </c>
      <c r="AB147" s="178">
        <v>0.42616616900000004</v>
      </c>
      <c r="AC147" s="178">
        <v>0.90304687400000005</v>
      </c>
      <c r="AD147" s="178">
        <v>1.0031692340390521</v>
      </c>
      <c r="AE147" s="178">
        <v>1.8676591837539107</v>
      </c>
      <c r="AF147" s="178">
        <v>2.5841675258242023</v>
      </c>
      <c r="AH147" s="178"/>
      <c r="AI147" s="178"/>
      <c r="AJ147" s="175"/>
      <c r="AK147" s="175"/>
      <c r="AL147" s="174"/>
      <c r="AM147" s="178"/>
      <c r="AN147" s="178"/>
      <c r="AO147" s="178"/>
      <c r="AP147" s="178"/>
      <c r="AQ147" s="178"/>
      <c r="AR147" s="178"/>
      <c r="AS147" s="178"/>
      <c r="AT147" s="178"/>
      <c r="AU147" s="178"/>
      <c r="AV147" s="178"/>
      <c r="AW147" s="178"/>
      <c r="AX147" s="178"/>
      <c r="AY147" s="178"/>
      <c r="AZ147" s="175"/>
      <c r="BA147" s="175"/>
      <c r="BB147" s="176"/>
      <c r="BC147" s="178"/>
      <c r="BD147" s="178"/>
      <c r="BE147" s="178"/>
      <c r="BF147" s="174"/>
      <c r="BG147" s="174"/>
      <c r="BH147" s="174"/>
      <c r="BI147" s="174"/>
      <c r="BJ147" s="174"/>
      <c r="BK147" s="174"/>
      <c r="BL147" s="178"/>
      <c r="BM147" s="178"/>
      <c r="BN147" s="178"/>
      <c r="BO147" s="178"/>
      <c r="BP147" s="178"/>
      <c r="BQ147" s="178"/>
      <c r="BR147" s="175"/>
      <c r="BS147" s="174"/>
      <c r="BT147" s="178"/>
      <c r="BU147" s="178"/>
      <c r="BV147" s="178"/>
      <c r="BW147" s="267"/>
      <c r="BX147" s="178"/>
      <c r="BY147" s="178"/>
      <c r="BZ147" s="178"/>
      <c r="CA147" s="254"/>
      <c r="CB147" s="178"/>
      <c r="CC147" s="178"/>
      <c r="CD147" s="178"/>
      <c r="CE147" s="178"/>
      <c r="CF147" s="178"/>
      <c r="CG147" s="178"/>
      <c r="CH147" s="178"/>
      <c r="CI147" s="175"/>
      <c r="CJ147" s="174"/>
      <c r="CK147" s="174"/>
      <c r="CL147" s="174"/>
      <c r="CM147" s="174"/>
      <c r="CN147" s="174"/>
      <c r="CO147" s="174"/>
      <c r="CP147" s="174"/>
      <c r="CQ147" s="174"/>
      <c r="CR147" s="174"/>
      <c r="CS147" s="174"/>
      <c r="CT147" s="174"/>
      <c r="CU147" s="174"/>
      <c r="CV147" s="174"/>
      <c r="CW147" s="174"/>
      <c r="CX147" s="175"/>
      <c r="CY147" s="174"/>
      <c r="CZ147" s="174"/>
      <c r="DA147" s="174"/>
      <c r="DB147" s="174"/>
      <c r="DC147" s="174"/>
      <c r="DD147" s="174"/>
      <c r="DE147" s="174"/>
      <c r="DF147" s="174"/>
      <c r="DG147" s="174"/>
      <c r="DH147" s="174"/>
      <c r="DI147" s="174"/>
      <c r="DJ147" s="174"/>
      <c r="DK147" s="174"/>
    </row>
    <row r="148" spans="3:115">
      <c r="C148" s="178"/>
      <c r="D148" s="178"/>
      <c r="E148" s="178"/>
      <c r="F148" s="178"/>
      <c r="G148" s="178"/>
      <c r="H148" s="174"/>
      <c r="I148" s="174"/>
      <c r="J148" s="174"/>
      <c r="K148" s="174"/>
      <c r="L148" s="174"/>
      <c r="M148" s="175"/>
      <c r="N148" s="175"/>
      <c r="O148" s="174"/>
      <c r="P148" s="178"/>
      <c r="Q148" s="178"/>
      <c r="R148" s="178"/>
      <c r="S148" s="178"/>
      <c r="T148" s="174"/>
      <c r="U148" s="174"/>
      <c r="V148" s="174"/>
      <c r="W148" s="174"/>
      <c r="X148" s="174"/>
      <c r="Y148" s="175"/>
      <c r="Z148" s="175"/>
      <c r="AA148" s="250">
        <v>44165</v>
      </c>
      <c r="AB148" s="178">
        <v>0.42426746799999998</v>
      </c>
      <c r="AC148" s="178">
        <v>0.90732537899999999</v>
      </c>
      <c r="AD148" s="178">
        <v>0.98586294170690381</v>
      </c>
      <c r="AE148" s="178">
        <v>1.8557223492905026</v>
      </c>
      <c r="AF148" s="178">
        <v>2.5704973778639983</v>
      </c>
      <c r="AH148" s="178"/>
      <c r="AI148" s="178"/>
      <c r="AJ148" s="175"/>
      <c r="AK148" s="175"/>
      <c r="AL148" s="174"/>
      <c r="AM148" s="178"/>
      <c r="AN148" s="178"/>
      <c r="AO148" s="178"/>
      <c r="AP148" s="178"/>
      <c r="AQ148" s="178"/>
      <c r="AR148" s="178"/>
      <c r="AS148" s="178"/>
      <c r="AT148" s="178"/>
      <c r="AU148" s="178"/>
      <c r="AV148" s="178"/>
      <c r="AW148" s="178"/>
      <c r="AX148" s="178"/>
      <c r="AY148" s="178"/>
      <c r="AZ148" s="175"/>
      <c r="BA148" s="175"/>
      <c r="BB148" s="176"/>
      <c r="BC148" s="178"/>
      <c r="BD148" s="178"/>
      <c r="BE148" s="178"/>
      <c r="BF148" s="174"/>
      <c r="BG148" s="174"/>
      <c r="BH148" s="174"/>
      <c r="BI148" s="174"/>
      <c r="BJ148" s="174"/>
      <c r="BK148" s="174"/>
      <c r="BL148" s="178"/>
      <c r="BM148" s="178"/>
      <c r="BN148" s="178"/>
      <c r="BO148" s="178"/>
      <c r="BP148" s="178"/>
      <c r="BQ148" s="178"/>
      <c r="BR148" s="175"/>
      <c r="BS148" s="174"/>
      <c r="BT148" s="178"/>
      <c r="BU148" s="178"/>
      <c r="BV148" s="178"/>
      <c r="BW148" s="267"/>
      <c r="BX148" s="178"/>
      <c r="BY148" s="178"/>
      <c r="BZ148" s="178"/>
      <c r="CA148" s="254"/>
      <c r="CB148" s="178"/>
      <c r="CC148" s="178"/>
      <c r="CD148" s="178"/>
      <c r="CE148" s="178"/>
      <c r="CF148" s="178"/>
      <c r="CG148" s="178"/>
      <c r="CH148" s="178"/>
      <c r="CI148" s="175"/>
      <c r="CJ148" s="174"/>
      <c r="CK148" s="174"/>
      <c r="CL148" s="174"/>
      <c r="CM148" s="174"/>
      <c r="CN148" s="174"/>
      <c r="CO148" s="174"/>
      <c r="CP148" s="174"/>
      <c r="CQ148" s="174"/>
      <c r="CR148" s="174"/>
      <c r="CS148" s="174"/>
      <c r="CT148" s="174"/>
      <c r="CU148" s="174"/>
      <c r="CV148" s="174"/>
      <c r="CW148" s="174"/>
      <c r="CX148" s="175"/>
      <c r="CY148" s="174"/>
      <c r="CZ148" s="174"/>
      <c r="DA148" s="174"/>
      <c r="DB148" s="174"/>
      <c r="DC148" s="174"/>
      <c r="DD148" s="174"/>
      <c r="DE148" s="174"/>
      <c r="DF148" s="174"/>
      <c r="DG148" s="174"/>
      <c r="DH148" s="174"/>
      <c r="DI148" s="174"/>
      <c r="DJ148" s="174"/>
      <c r="DK148" s="174"/>
    </row>
    <row r="149" spans="3:115">
      <c r="C149" s="178"/>
      <c r="D149" s="178"/>
      <c r="E149" s="178"/>
      <c r="F149" s="178"/>
      <c r="G149" s="178"/>
      <c r="H149" s="174"/>
      <c r="I149" s="174"/>
      <c r="J149" s="174"/>
      <c r="K149" s="174"/>
      <c r="L149" s="174"/>
      <c r="M149" s="175"/>
      <c r="N149" s="175"/>
      <c r="O149" s="174"/>
      <c r="P149" s="178"/>
      <c r="Q149" s="178"/>
      <c r="R149" s="178"/>
      <c r="S149" s="178"/>
      <c r="T149" s="174"/>
      <c r="U149" s="174"/>
      <c r="V149" s="174"/>
      <c r="W149" s="174"/>
      <c r="X149" s="174"/>
      <c r="Y149" s="175"/>
      <c r="Z149" s="175"/>
      <c r="AA149" s="250">
        <v>44196</v>
      </c>
      <c r="AB149" s="178">
        <v>0.45450760300000004</v>
      </c>
      <c r="AC149" s="178">
        <v>0.92873146499999992</v>
      </c>
      <c r="AD149" s="178">
        <v>1.0537771177591675</v>
      </c>
      <c r="AE149" s="178">
        <v>1.8970920072767568</v>
      </c>
      <c r="AF149" s="178">
        <v>2.6193867834004192</v>
      </c>
      <c r="AH149" s="178"/>
      <c r="AI149" s="178"/>
      <c r="AJ149" s="175"/>
      <c r="AK149" s="175"/>
      <c r="AL149" s="174"/>
      <c r="AM149" s="178"/>
      <c r="AN149" s="178"/>
      <c r="AO149" s="178"/>
      <c r="AP149" s="178"/>
      <c r="AQ149" s="178"/>
      <c r="AR149" s="178"/>
      <c r="AS149" s="178"/>
      <c r="AT149" s="178"/>
      <c r="AU149" s="178"/>
      <c r="AV149" s="178"/>
      <c r="AW149" s="178"/>
      <c r="AX149" s="178"/>
      <c r="AY149" s="178"/>
      <c r="AZ149" s="175"/>
      <c r="BA149" s="175"/>
      <c r="BB149" s="176"/>
      <c r="BC149" s="178"/>
      <c r="BD149" s="178"/>
      <c r="BE149" s="178"/>
      <c r="BF149" s="174"/>
      <c r="BG149" s="174"/>
      <c r="BH149" s="174"/>
      <c r="BI149" s="174"/>
      <c r="BJ149" s="174"/>
      <c r="BK149" s="174"/>
      <c r="BL149" s="178"/>
      <c r="BM149" s="178"/>
      <c r="BN149" s="178"/>
      <c r="BO149" s="178"/>
      <c r="BP149" s="178"/>
      <c r="BQ149" s="178"/>
      <c r="BR149" s="175"/>
      <c r="BS149" s="174"/>
      <c r="BT149" s="178"/>
      <c r="BU149" s="178"/>
      <c r="BV149" s="178"/>
      <c r="BW149" s="267"/>
      <c r="BX149" s="178"/>
      <c r="BY149" s="178"/>
      <c r="BZ149" s="178"/>
      <c r="CA149" s="254"/>
      <c r="CB149" s="178"/>
      <c r="CC149" s="178"/>
      <c r="CD149" s="178"/>
      <c r="CE149" s="178"/>
      <c r="CF149" s="178"/>
      <c r="CG149" s="178"/>
      <c r="CH149" s="178"/>
      <c r="CI149" s="175"/>
      <c r="CJ149" s="174"/>
      <c r="CK149" s="174"/>
      <c r="CL149" s="174"/>
      <c r="CM149" s="174"/>
      <c r="CN149" s="174"/>
      <c r="CO149" s="174"/>
      <c r="CP149" s="174"/>
      <c r="CQ149" s="174"/>
      <c r="CR149" s="174"/>
      <c r="CS149" s="174"/>
      <c r="CT149" s="174"/>
      <c r="CU149" s="174"/>
      <c r="CV149" s="174"/>
      <c r="CW149" s="174"/>
      <c r="CX149" s="175"/>
      <c r="CY149" s="174"/>
      <c r="CZ149" s="174"/>
      <c r="DA149" s="174"/>
      <c r="DB149" s="174"/>
      <c r="DC149" s="174"/>
      <c r="DD149" s="174"/>
      <c r="DE149" s="174"/>
      <c r="DF149" s="174"/>
      <c r="DG149" s="174"/>
      <c r="DH149" s="174"/>
      <c r="DI149" s="174"/>
      <c r="DJ149" s="174"/>
      <c r="DK149" s="174"/>
    </row>
    <row r="150" spans="3:115">
      <c r="C150" s="178"/>
      <c r="D150" s="178"/>
      <c r="E150" s="178"/>
      <c r="F150" s="178"/>
      <c r="G150" s="178"/>
      <c r="H150" s="174"/>
      <c r="I150" s="174"/>
      <c r="J150" s="174"/>
      <c r="K150" s="174"/>
      <c r="L150" s="174"/>
      <c r="M150" s="175"/>
      <c r="N150" s="175"/>
      <c r="O150" s="174"/>
      <c r="P150" s="178"/>
      <c r="Q150" s="178"/>
      <c r="R150" s="178"/>
      <c r="S150" s="178"/>
      <c r="T150" s="174"/>
      <c r="U150" s="174"/>
      <c r="V150" s="174"/>
      <c r="W150" s="174"/>
      <c r="X150" s="174"/>
      <c r="Y150" s="175"/>
      <c r="Z150" s="175"/>
      <c r="AA150" s="250">
        <v>44227</v>
      </c>
      <c r="AB150" s="178">
        <v>0.49533605000000003</v>
      </c>
      <c r="AC150" s="178">
        <v>0.92998558900000006</v>
      </c>
      <c r="AD150" s="178">
        <v>1.1297958977861393</v>
      </c>
      <c r="AE150" s="178">
        <v>1.8829870115835912</v>
      </c>
      <c r="AF150" s="178">
        <v>2.5835981883372576</v>
      </c>
      <c r="AH150" s="178"/>
      <c r="AI150" s="178"/>
      <c r="AJ150" s="175"/>
      <c r="AK150" s="175"/>
      <c r="AL150" s="174"/>
      <c r="AM150" s="178"/>
      <c r="AN150" s="178"/>
      <c r="AO150" s="178"/>
      <c r="AP150" s="178"/>
      <c r="AQ150" s="178"/>
      <c r="AR150" s="178"/>
      <c r="AS150" s="178"/>
      <c r="AT150" s="178"/>
      <c r="AU150" s="178"/>
      <c r="AV150" s="178"/>
      <c r="AW150" s="178"/>
      <c r="AX150" s="178"/>
      <c r="AY150" s="178"/>
      <c r="AZ150" s="175"/>
      <c r="BA150" s="175"/>
      <c r="BB150" s="176"/>
      <c r="BC150" s="178"/>
      <c r="BD150" s="178"/>
      <c r="BE150" s="178"/>
      <c r="BF150" s="174"/>
      <c r="BG150" s="174"/>
      <c r="BH150" s="174"/>
      <c r="BI150" s="174"/>
      <c r="BJ150" s="174"/>
      <c r="BK150" s="174"/>
      <c r="BL150" s="178"/>
      <c r="BM150" s="178"/>
      <c r="BN150" s="178"/>
      <c r="BO150" s="178"/>
      <c r="BP150" s="178"/>
      <c r="BQ150" s="178"/>
      <c r="BR150" s="175"/>
      <c r="BS150" s="174"/>
      <c r="BT150" s="178"/>
      <c r="BU150" s="178"/>
      <c r="BV150" s="178"/>
      <c r="BW150" s="267"/>
      <c r="BX150" s="178"/>
      <c r="BY150" s="178"/>
      <c r="BZ150" s="178"/>
      <c r="CA150" s="254"/>
      <c r="CB150" s="178"/>
      <c r="CC150" s="178"/>
      <c r="CD150" s="178"/>
      <c r="CE150" s="178"/>
      <c r="CF150" s="178"/>
      <c r="CG150" s="178"/>
      <c r="CH150" s="178"/>
      <c r="CI150" s="175"/>
      <c r="CJ150" s="174"/>
      <c r="CK150" s="174"/>
      <c r="CL150" s="174"/>
      <c r="CM150" s="174"/>
      <c r="CN150" s="174"/>
      <c r="CO150" s="174"/>
      <c r="CP150" s="174"/>
      <c r="CQ150" s="174"/>
      <c r="CR150" s="174"/>
      <c r="CS150" s="174"/>
      <c r="CT150" s="174"/>
      <c r="CU150" s="174"/>
      <c r="CV150" s="174"/>
      <c r="CW150" s="174"/>
      <c r="CX150" s="175"/>
      <c r="CY150" s="174"/>
      <c r="CZ150" s="174"/>
      <c r="DA150" s="174"/>
      <c r="DB150" s="174"/>
      <c r="DC150" s="174"/>
      <c r="DD150" s="174"/>
      <c r="DE150" s="174"/>
      <c r="DF150" s="174"/>
      <c r="DG150" s="174"/>
      <c r="DH150" s="174"/>
      <c r="DI150" s="174"/>
      <c r="DJ150" s="174"/>
      <c r="DK150" s="174"/>
    </row>
    <row r="151" spans="3:115">
      <c r="C151" s="178"/>
      <c r="D151" s="178"/>
      <c r="E151" s="178"/>
      <c r="F151" s="178"/>
      <c r="G151" s="178"/>
      <c r="H151" s="174"/>
      <c r="I151" s="174"/>
      <c r="J151" s="174"/>
      <c r="K151" s="174"/>
      <c r="L151" s="174"/>
      <c r="M151" s="175"/>
      <c r="N151" s="175"/>
      <c r="O151" s="174"/>
      <c r="P151" s="178"/>
      <c r="Q151" s="178"/>
      <c r="R151" s="178"/>
      <c r="S151" s="178"/>
      <c r="T151" s="174"/>
      <c r="U151" s="174"/>
      <c r="V151" s="174"/>
      <c r="W151" s="174"/>
      <c r="X151" s="174"/>
      <c r="Y151" s="175"/>
      <c r="Z151" s="175"/>
      <c r="AA151" s="250">
        <v>44255</v>
      </c>
      <c r="AB151" s="178">
        <v>0.49465612599999997</v>
      </c>
      <c r="AC151" s="178">
        <v>0.93140776600000008</v>
      </c>
      <c r="AD151" s="178">
        <v>1.1244140941036784</v>
      </c>
      <c r="AE151" s="178">
        <v>1.8769033917160789</v>
      </c>
      <c r="AF151" s="178">
        <v>2.6032007765489236</v>
      </c>
      <c r="AH151" s="178"/>
      <c r="AI151" s="178"/>
      <c r="AJ151" s="175"/>
      <c r="AK151" s="175"/>
      <c r="AL151" s="174"/>
      <c r="AM151" s="178"/>
      <c r="AN151" s="178"/>
      <c r="AO151" s="178"/>
      <c r="AP151" s="178"/>
      <c r="AQ151" s="178"/>
      <c r="AR151" s="178"/>
      <c r="AS151" s="178"/>
      <c r="AT151" s="178"/>
      <c r="AU151" s="178"/>
      <c r="AV151" s="178"/>
      <c r="AW151" s="178"/>
      <c r="AX151" s="178"/>
      <c r="AY151" s="178"/>
      <c r="AZ151" s="175"/>
      <c r="BA151" s="175"/>
      <c r="BB151" s="176"/>
      <c r="BC151" s="178"/>
      <c r="BD151" s="178"/>
      <c r="BE151" s="178"/>
      <c r="BF151" s="174"/>
      <c r="BG151" s="174"/>
      <c r="BH151" s="174"/>
      <c r="BI151" s="174"/>
      <c r="BJ151" s="174"/>
      <c r="BK151" s="174"/>
      <c r="BL151" s="178"/>
      <c r="BM151" s="178"/>
      <c r="BN151" s="178"/>
      <c r="BO151" s="178"/>
      <c r="BP151" s="178"/>
      <c r="BQ151" s="178"/>
      <c r="BR151" s="175"/>
      <c r="BS151" s="174"/>
      <c r="BT151" s="178"/>
      <c r="BU151" s="178"/>
      <c r="BV151" s="178"/>
      <c r="BW151" s="267"/>
      <c r="BX151" s="178"/>
      <c r="BY151" s="178"/>
      <c r="BZ151" s="178"/>
      <c r="CA151" s="254"/>
      <c r="CB151" s="178"/>
      <c r="CC151" s="178"/>
      <c r="CD151" s="178"/>
      <c r="CE151" s="178"/>
      <c r="CF151" s="178"/>
      <c r="CG151" s="178"/>
      <c r="CH151" s="178"/>
      <c r="CI151" s="175"/>
      <c r="CJ151" s="174"/>
      <c r="CK151" s="174"/>
      <c r="CL151" s="174"/>
      <c r="CM151" s="174"/>
      <c r="CN151" s="174"/>
      <c r="CO151" s="174"/>
      <c r="CP151" s="174"/>
      <c r="CQ151" s="174"/>
      <c r="CR151" s="174"/>
      <c r="CS151" s="174"/>
      <c r="CT151" s="174"/>
      <c r="CU151" s="174"/>
      <c r="CV151" s="174"/>
      <c r="CW151" s="174"/>
      <c r="CX151" s="175"/>
      <c r="CY151" s="174"/>
      <c r="CZ151" s="174"/>
      <c r="DA151" s="174"/>
      <c r="DB151" s="174"/>
      <c r="DC151" s="174"/>
      <c r="DD151" s="174"/>
      <c r="DE151" s="174"/>
      <c r="DF151" s="174"/>
      <c r="DG151" s="174"/>
      <c r="DH151" s="174"/>
      <c r="DI151" s="174"/>
      <c r="DJ151" s="174"/>
      <c r="DK151" s="174"/>
    </row>
    <row r="152" spans="3:115">
      <c r="C152" s="178"/>
      <c r="D152" s="178"/>
      <c r="E152" s="178"/>
      <c r="F152" s="178"/>
      <c r="G152" s="178"/>
      <c r="H152" s="174"/>
      <c r="I152" s="174"/>
      <c r="J152" s="174"/>
      <c r="K152" s="174"/>
      <c r="L152" s="174"/>
      <c r="M152" s="175"/>
      <c r="N152" s="175"/>
      <c r="O152" s="174"/>
      <c r="P152" s="178"/>
      <c r="Q152" s="178"/>
      <c r="R152" s="178"/>
      <c r="S152" s="178"/>
      <c r="T152" s="174"/>
      <c r="U152" s="174"/>
      <c r="V152" s="174"/>
      <c r="W152" s="174"/>
      <c r="X152" s="174"/>
      <c r="Y152" s="175"/>
      <c r="Z152" s="175"/>
      <c r="AA152" s="250">
        <v>44286</v>
      </c>
      <c r="AB152" s="178">
        <v>0.48722837299999999</v>
      </c>
      <c r="AC152" s="178">
        <v>0.92012302599999996</v>
      </c>
      <c r="AD152" s="178">
        <v>1.092404041414117</v>
      </c>
      <c r="AE152" s="178">
        <v>1.8330589625610259</v>
      </c>
      <c r="AF152" s="178">
        <v>2.5409494487868169</v>
      </c>
      <c r="AH152" s="178"/>
      <c r="AI152" s="178"/>
      <c r="AJ152" s="175"/>
      <c r="AK152" s="175"/>
      <c r="AL152" s="174"/>
      <c r="AM152" s="178"/>
      <c r="AN152" s="178"/>
      <c r="AO152" s="178"/>
      <c r="AP152" s="178"/>
      <c r="AQ152" s="178"/>
      <c r="AR152" s="178"/>
      <c r="AS152" s="178"/>
      <c r="AT152" s="178"/>
      <c r="AU152" s="178"/>
      <c r="AV152" s="178"/>
      <c r="AW152" s="178"/>
      <c r="AX152" s="178"/>
      <c r="AY152" s="178"/>
      <c r="AZ152" s="175"/>
      <c r="BA152" s="175"/>
      <c r="BB152" s="176"/>
      <c r="BC152" s="178"/>
      <c r="BD152" s="178"/>
      <c r="BE152" s="178"/>
      <c r="BF152" s="174"/>
      <c r="BG152" s="174"/>
      <c r="BH152" s="174"/>
      <c r="BI152" s="174"/>
      <c r="BJ152" s="174"/>
      <c r="BK152" s="174"/>
      <c r="BL152" s="178"/>
      <c r="BM152" s="178"/>
      <c r="BN152" s="178"/>
      <c r="BO152" s="178"/>
      <c r="BP152" s="178"/>
      <c r="BQ152" s="178"/>
      <c r="BR152" s="175"/>
      <c r="BS152" s="174"/>
      <c r="BT152" s="178"/>
      <c r="BU152" s="178"/>
      <c r="BV152" s="178"/>
      <c r="BW152" s="267"/>
      <c r="BX152" s="178"/>
      <c r="BY152" s="178"/>
      <c r="BZ152" s="178"/>
      <c r="CA152" s="254"/>
      <c r="CB152" s="178"/>
      <c r="CC152" s="178"/>
      <c r="CD152" s="178"/>
      <c r="CE152" s="178"/>
      <c r="CF152" s="178"/>
      <c r="CG152" s="178"/>
      <c r="CH152" s="178"/>
      <c r="CI152" s="175"/>
      <c r="CJ152" s="174"/>
      <c r="CK152" s="174"/>
      <c r="CL152" s="174"/>
      <c r="CM152" s="174"/>
      <c r="CN152" s="174"/>
      <c r="CO152" s="174"/>
      <c r="CP152" s="174"/>
      <c r="CQ152" s="174"/>
      <c r="CR152" s="174"/>
      <c r="CS152" s="174"/>
      <c r="CT152" s="174"/>
      <c r="CU152" s="174"/>
      <c r="CV152" s="174"/>
      <c r="CW152" s="174"/>
      <c r="CX152" s="175"/>
      <c r="CY152" s="174"/>
      <c r="CZ152" s="174"/>
      <c r="DA152" s="174"/>
      <c r="DB152" s="174"/>
      <c r="DC152" s="174"/>
      <c r="DD152" s="174"/>
      <c r="DE152" s="174"/>
      <c r="DF152" s="174"/>
      <c r="DG152" s="174"/>
      <c r="DH152" s="174"/>
      <c r="DI152" s="174"/>
      <c r="DJ152" s="174"/>
      <c r="DK152" s="174"/>
    </row>
    <row r="153" spans="3:115">
      <c r="C153" s="178"/>
      <c r="D153" s="178"/>
      <c r="E153" s="178"/>
      <c r="F153" s="178"/>
      <c r="G153" s="178"/>
      <c r="H153" s="174"/>
      <c r="I153" s="174"/>
      <c r="J153" s="174"/>
      <c r="K153" s="174"/>
      <c r="L153" s="174"/>
      <c r="M153" s="175"/>
      <c r="N153" s="175"/>
      <c r="O153" s="174"/>
      <c r="P153" s="178"/>
      <c r="Q153" s="178"/>
      <c r="R153" s="178"/>
      <c r="S153" s="178"/>
      <c r="T153" s="174"/>
      <c r="U153" s="174"/>
      <c r="V153" s="174"/>
      <c r="W153" s="174"/>
      <c r="X153" s="174"/>
      <c r="Y153" s="175"/>
      <c r="Z153" s="175"/>
      <c r="AA153" s="250">
        <v>44316</v>
      </c>
      <c r="AB153" s="178">
        <v>0.47643850099999996</v>
      </c>
      <c r="AC153" s="178">
        <v>0.74449396899999998</v>
      </c>
      <c r="AD153" s="178">
        <v>1.0534338755270034</v>
      </c>
      <c r="AE153" s="178">
        <v>1.4742929440154855</v>
      </c>
      <c r="AF153" s="178">
        <v>1.9940583181287399</v>
      </c>
      <c r="AH153" s="178"/>
      <c r="AI153" s="178"/>
      <c r="AJ153" s="175"/>
      <c r="AK153" s="175"/>
      <c r="AL153" s="174"/>
      <c r="AM153" s="178"/>
      <c r="AN153" s="178"/>
      <c r="AO153" s="178"/>
      <c r="AP153" s="178"/>
      <c r="AQ153" s="178"/>
      <c r="AR153" s="178"/>
      <c r="AS153" s="178"/>
      <c r="AT153" s="178"/>
      <c r="AU153" s="178"/>
      <c r="AV153" s="178"/>
      <c r="AW153" s="178"/>
      <c r="AX153" s="178"/>
      <c r="AY153" s="178"/>
      <c r="AZ153" s="175"/>
      <c r="BA153" s="175"/>
      <c r="BB153" s="176"/>
      <c r="BC153" s="178"/>
      <c r="BD153" s="178"/>
      <c r="BE153" s="178"/>
      <c r="BF153" s="174"/>
      <c r="BG153" s="174"/>
      <c r="BH153" s="174"/>
      <c r="BI153" s="174"/>
      <c r="BJ153" s="174"/>
      <c r="BK153" s="174"/>
      <c r="BL153" s="178"/>
      <c r="BM153" s="178"/>
      <c r="BN153" s="178"/>
      <c r="BO153" s="178"/>
      <c r="BP153" s="178"/>
      <c r="BQ153" s="178"/>
      <c r="BR153" s="175"/>
      <c r="BS153" s="174"/>
      <c r="BT153" s="178"/>
      <c r="BU153" s="178"/>
      <c r="BV153" s="178"/>
      <c r="BW153" s="267"/>
      <c r="BX153" s="178"/>
      <c r="BY153" s="178"/>
      <c r="BZ153" s="178"/>
      <c r="CA153" s="254"/>
      <c r="CB153" s="178"/>
      <c r="CC153" s="178"/>
      <c r="CD153" s="178"/>
      <c r="CE153" s="178"/>
      <c r="CF153" s="178"/>
      <c r="CG153" s="178"/>
      <c r="CH153" s="178"/>
      <c r="CI153" s="175"/>
      <c r="CJ153" s="174"/>
      <c r="CK153" s="174"/>
      <c r="CL153" s="174"/>
      <c r="CM153" s="174"/>
      <c r="CN153" s="174"/>
      <c r="CO153" s="174"/>
      <c r="CP153" s="174"/>
      <c r="CQ153" s="174"/>
      <c r="CR153" s="174"/>
      <c r="CS153" s="174"/>
      <c r="CT153" s="174"/>
      <c r="CU153" s="174"/>
      <c r="CV153" s="174"/>
      <c r="CW153" s="174"/>
      <c r="CX153" s="175"/>
      <c r="CY153" s="174"/>
      <c r="CZ153" s="174"/>
      <c r="DA153" s="174"/>
      <c r="DB153" s="174"/>
      <c r="DC153" s="174"/>
      <c r="DD153" s="174"/>
      <c r="DE153" s="174"/>
      <c r="DF153" s="174"/>
      <c r="DG153" s="174"/>
      <c r="DH153" s="174"/>
      <c r="DI153" s="174"/>
      <c r="DJ153" s="174"/>
      <c r="DK153" s="174"/>
    </row>
    <row r="154" spans="3:115">
      <c r="C154" s="178"/>
      <c r="D154" s="178"/>
      <c r="E154" s="178"/>
      <c r="F154" s="178"/>
      <c r="G154" s="178"/>
      <c r="H154" s="174"/>
      <c r="I154" s="174"/>
      <c r="J154" s="174"/>
      <c r="K154" s="174"/>
      <c r="L154" s="174"/>
      <c r="M154" s="175"/>
      <c r="N154" s="175"/>
      <c r="O154" s="174"/>
      <c r="P154" s="178"/>
      <c r="Q154" s="178"/>
      <c r="R154" s="178"/>
      <c r="S154" s="178"/>
      <c r="T154" s="174"/>
      <c r="U154" s="174"/>
      <c r="V154" s="174"/>
      <c r="W154" s="174"/>
      <c r="X154" s="174"/>
      <c r="Y154" s="175"/>
      <c r="Z154" s="175"/>
      <c r="AA154" s="250">
        <v>44347</v>
      </c>
      <c r="AB154" s="178">
        <v>0.46692331300000001</v>
      </c>
      <c r="AC154" s="178">
        <v>0.74587606800000006</v>
      </c>
      <c r="AD154" s="178">
        <v>1.0242165361149971</v>
      </c>
      <c r="AE154" s="178">
        <v>1.4649828927586763</v>
      </c>
      <c r="AF154" s="178">
        <v>2.0246407609971926</v>
      </c>
      <c r="AH154" s="178"/>
      <c r="AI154" s="178"/>
      <c r="AJ154" s="175"/>
      <c r="AK154" s="175"/>
      <c r="AL154" s="174"/>
      <c r="AM154" s="178"/>
      <c r="AN154" s="178"/>
      <c r="AO154" s="178"/>
      <c r="AP154" s="178"/>
      <c r="AQ154" s="178"/>
      <c r="AR154" s="178"/>
      <c r="AS154" s="178"/>
      <c r="AT154" s="178"/>
      <c r="AU154" s="178"/>
      <c r="AV154" s="178"/>
      <c r="AW154" s="178"/>
      <c r="AX154" s="178"/>
      <c r="AY154" s="178"/>
      <c r="AZ154" s="175"/>
      <c r="BA154" s="175"/>
      <c r="BB154" s="176"/>
      <c r="BC154" s="178"/>
      <c r="BD154" s="178"/>
      <c r="BE154" s="178"/>
      <c r="BF154" s="174"/>
      <c r="BG154" s="174"/>
      <c r="BH154" s="174"/>
      <c r="BI154" s="174"/>
      <c r="BJ154" s="174"/>
      <c r="BK154" s="174"/>
      <c r="BL154" s="178"/>
      <c r="BM154" s="178"/>
      <c r="BN154" s="178"/>
      <c r="BO154" s="178"/>
      <c r="BP154" s="178"/>
      <c r="BQ154" s="178"/>
      <c r="BR154" s="175"/>
      <c r="BS154" s="174"/>
      <c r="BT154" s="178"/>
      <c r="BU154" s="178"/>
      <c r="BV154" s="178"/>
      <c r="BW154" s="267"/>
      <c r="BX154" s="178"/>
      <c r="BY154" s="178"/>
      <c r="BZ154" s="178"/>
      <c r="CA154" s="254"/>
      <c r="CB154" s="178"/>
      <c r="CC154" s="178"/>
      <c r="CD154" s="178"/>
      <c r="CE154" s="178"/>
      <c r="CF154" s="178"/>
      <c r="CG154" s="178"/>
      <c r="CH154" s="178"/>
      <c r="CI154" s="175"/>
      <c r="CJ154" s="174"/>
      <c r="CK154" s="174"/>
      <c r="CL154" s="174"/>
      <c r="CM154" s="174"/>
      <c r="CN154" s="174"/>
      <c r="CO154" s="174"/>
      <c r="CP154" s="174"/>
      <c r="CQ154" s="174"/>
      <c r="CR154" s="174"/>
      <c r="CS154" s="174"/>
      <c r="CT154" s="174"/>
      <c r="CU154" s="174"/>
      <c r="CV154" s="174"/>
      <c r="CW154" s="174"/>
      <c r="CX154" s="175"/>
      <c r="CY154" s="174"/>
      <c r="CZ154" s="174"/>
      <c r="DA154" s="174"/>
      <c r="DB154" s="174"/>
      <c r="DC154" s="174"/>
      <c r="DD154" s="174"/>
      <c r="DE154" s="174"/>
      <c r="DF154" s="174"/>
      <c r="DG154" s="174"/>
      <c r="DH154" s="174"/>
      <c r="DI154" s="174"/>
      <c r="DJ154" s="174"/>
      <c r="DK154" s="174"/>
    </row>
    <row r="155" spans="3:115">
      <c r="C155" s="178"/>
      <c r="D155" s="178"/>
      <c r="E155" s="178"/>
      <c r="F155" s="178"/>
      <c r="G155" s="178"/>
      <c r="H155" s="174"/>
      <c r="I155" s="174"/>
      <c r="J155" s="174"/>
      <c r="K155" s="174"/>
      <c r="L155" s="174"/>
      <c r="M155" s="175"/>
      <c r="N155" s="175"/>
      <c r="O155" s="174"/>
      <c r="P155" s="178"/>
      <c r="Q155" s="178"/>
      <c r="R155" s="178"/>
      <c r="S155" s="178"/>
      <c r="T155" s="174"/>
      <c r="U155" s="174"/>
      <c r="V155" s="174"/>
      <c r="W155" s="174"/>
      <c r="X155" s="174"/>
      <c r="Y155" s="175"/>
      <c r="Z155" s="175"/>
      <c r="AA155" s="250">
        <v>44377</v>
      </c>
      <c r="AB155" s="178">
        <v>0.46984557700000001</v>
      </c>
      <c r="AC155" s="178">
        <v>0.74034450800000007</v>
      </c>
      <c r="AD155" s="178">
        <v>0.99580499160341074</v>
      </c>
      <c r="AE155" s="178">
        <v>1.410569577235687</v>
      </c>
      <c r="AF155" s="178">
        <v>1.9293463153333004</v>
      </c>
      <c r="AH155" s="178"/>
      <c r="AI155" s="178"/>
      <c r="AJ155" s="175"/>
      <c r="AK155" s="175"/>
      <c r="AL155" s="174"/>
      <c r="AM155" s="178"/>
      <c r="AN155" s="178"/>
      <c r="AO155" s="178"/>
      <c r="AP155" s="178"/>
      <c r="AQ155" s="178"/>
      <c r="AR155" s="178"/>
      <c r="AS155" s="178"/>
      <c r="AT155" s="178"/>
      <c r="AU155" s="178"/>
      <c r="AV155" s="178"/>
      <c r="AW155" s="178"/>
      <c r="AX155" s="178"/>
      <c r="AY155" s="178"/>
      <c r="AZ155" s="175"/>
      <c r="BA155" s="175"/>
      <c r="BB155" s="176"/>
      <c r="BC155" s="178"/>
      <c r="BD155" s="178"/>
      <c r="BE155" s="178"/>
      <c r="BF155" s="174"/>
      <c r="BG155" s="174"/>
      <c r="BH155" s="174"/>
      <c r="BI155" s="174"/>
      <c r="BJ155" s="174"/>
      <c r="BK155" s="174"/>
      <c r="BL155" s="178"/>
      <c r="BM155" s="178"/>
      <c r="BN155" s="178"/>
      <c r="BO155" s="178"/>
      <c r="BP155" s="178"/>
      <c r="BQ155" s="178"/>
      <c r="BR155" s="175"/>
      <c r="BS155" s="174"/>
      <c r="BT155" s="178"/>
      <c r="BU155" s="178"/>
      <c r="BV155" s="178"/>
      <c r="BW155" s="267"/>
      <c r="BX155" s="178"/>
      <c r="BY155" s="178"/>
      <c r="BZ155" s="178"/>
      <c r="CA155" s="254"/>
      <c r="CB155" s="178"/>
      <c r="CC155" s="178"/>
      <c r="CD155" s="178"/>
      <c r="CE155" s="178"/>
      <c r="CF155" s="178"/>
      <c r="CG155" s="178"/>
      <c r="CH155" s="178"/>
      <c r="CI155" s="175"/>
      <c r="CJ155" s="174"/>
      <c r="CK155" s="174"/>
      <c r="CL155" s="174"/>
      <c r="CM155" s="174"/>
      <c r="CN155" s="174"/>
      <c r="CO155" s="174"/>
      <c r="CP155" s="174"/>
      <c r="CQ155" s="174"/>
      <c r="CR155" s="174"/>
      <c r="CS155" s="174"/>
      <c r="CT155" s="174"/>
      <c r="CU155" s="174"/>
      <c r="CV155" s="174"/>
      <c r="CW155" s="174"/>
      <c r="CX155" s="175"/>
      <c r="CY155" s="174"/>
      <c r="CZ155" s="174"/>
      <c r="DA155" s="174"/>
      <c r="DB155" s="174"/>
      <c r="DC155" s="174"/>
      <c r="DD155" s="174"/>
      <c r="DE155" s="174"/>
      <c r="DF155" s="174"/>
      <c r="DG155" s="174"/>
      <c r="DH155" s="174"/>
      <c r="DI155" s="174"/>
      <c r="DJ155" s="174"/>
      <c r="DK155" s="174"/>
    </row>
    <row r="156" spans="3:115">
      <c r="C156" s="178"/>
      <c r="D156" s="178"/>
      <c r="E156" s="178"/>
      <c r="F156" s="178"/>
      <c r="G156" s="178"/>
      <c r="H156" s="174"/>
      <c r="I156" s="174"/>
      <c r="J156" s="174"/>
      <c r="K156" s="174"/>
      <c r="L156" s="174"/>
      <c r="M156" s="175"/>
      <c r="N156" s="175"/>
      <c r="O156" s="174"/>
      <c r="P156" s="178"/>
      <c r="Q156" s="178"/>
      <c r="R156" s="178"/>
      <c r="S156" s="178"/>
      <c r="T156" s="174"/>
      <c r="U156" s="174"/>
      <c r="V156" s="174"/>
      <c r="W156" s="174"/>
      <c r="X156" s="174"/>
      <c r="Y156" s="175"/>
      <c r="Z156" s="175">
        <v>44377</v>
      </c>
      <c r="AA156" s="250">
        <v>44408</v>
      </c>
      <c r="AB156" s="178">
        <v>0.470486336</v>
      </c>
      <c r="AC156" s="178">
        <v>0.72107226200000007</v>
      </c>
      <c r="AD156" s="178">
        <v>1.0012111480149537</v>
      </c>
      <c r="AE156" s="178">
        <v>1.379612570106713</v>
      </c>
      <c r="AF156" s="178">
        <v>1.8877028471834301</v>
      </c>
      <c r="AH156" s="178"/>
      <c r="AI156" s="178"/>
      <c r="AJ156" s="175"/>
      <c r="AK156" s="175"/>
      <c r="AL156" s="174"/>
      <c r="AM156" s="178"/>
      <c r="AN156" s="178"/>
      <c r="AO156" s="178"/>
      <c r="AP156" s="178"/>
      <c r="AQ156" s="178"/>
      <c r="AR156" s="178"/>
      <c r="AS156" s="178"/>
      <c r="AT156" s="178"/>
      <c r="AU156" s="178"/>
      <c r="AV156" s="178"/>
      <c r="AW156" s="178"/>
      <c r="AX156" s="178"/>
      <c r="AY156" s="178"/>
      <c r="AZ156" s="175"/>
      <c r="BA156" s="175"/>
      <c r="BB156" s="176"/>
      <c r="BC156" s="178"/>
      <c r="BD156" s="178"/>
      <c r="BE156" s="178"/>
      <c r="BF156" s="174"/>
      <c r="BG156" s="174"/>
      <c r="BH156" s="174"/>
      <c r="BI156" s="174"/>
      <c r="BJ156" s="174"/>
      <c r="BK156" s="174"/>
      <c r="BL156" s="178"/>
      <c r="BM156" s="178"/>
      <c r="BN156" s="178"/>
      <c r="BO156" s="178"/>
      <c r="BP156" s="178"/>
      <c r="BQ156" s="178"/>
      <c r="BR156" s="175"/>
      <c r="BS156" s="174"/>
      <c r="BT156" s="178"/>
      <c r="BU156" s="178"/>
      <c r="BV156" s="178"/>
      <c r="BW156" s="267"/>
      <c r="BX156" s="178"/>
      <c r="BY156" s="178"/>
      <c r="BZ156" s="178"/>
      <c r="CA156" s="254"/>
      <c r="CB156" s="178"/>
      <c r="CC156" s="178"/>
      <c r="CD156" s="178"/>
      <c r="CE156" s="178"/>
      <c r="CF156" s="178"/>
      <c r="CG156" s="178"/>
      <c r="CH156" s="178"/>
      <c r="CI156" s="175"/>
      <c r="CJ156" s="174"/>
      <c r="CK156" s="174"/>
      <c r="CL156" s="174"/>
      <c r="CM156" s="174"/>
      <c r="CN156" s="174"/>
      <c r="CO156" s="174"/>
      <c r="CP156" s="174"/>
      <c r="CQ156" s="174"/>
      <c r="CR156" s="174"/>
      <c r="CS156" s="174"/>
      <c r="CT156" s="174"/>
      <c r="CU156" s="174"/>
      <c r="CV156" s="174"/>
      <c r="CW156" s="174"/>
      <c r="CX156" s="175"/>
      <c r="CY156" s="174"/>
      <c r="CZ156" s="174"/>
      <c r="DA156" s="174"/>
      <c r="DB156" s="174"/>
      <c r="DC156" s="174"/>
      <c r="DD156" s="174"/>
      <c r="DE156" s="174"/>
      <c r="DF156" s="174"/>
      <c r="DG156" s="174"/>
      <c r="DH156" s="174"/>
      <c r="DI156" s="174"/>
      <c r="DJ156" s="174"/>
      <c r="DK156" s="174"/>
    </row>
    <row r="157" spans="3:115">
      <c r="C157" s="178"/>
      <c r="D157" s="178"/>
      <c r="E157" s="178"/>
      <c r="F157" s="178"/>
      <c r="G157" s="178"/>
      <c r="H157" s="174"/>
      <c r="I157" s="174"/>
      <c r="J157" s="174"/>
      <c r="K157" s="174"/>
      <c r="L157" s="174"/>
      <c r="M157" s="175"/>
      <c r="N157" s="175"/>
      <c r="O157" s="174"/>
      <c r="P157" s="178"/>
      <c r="Q157" s="178"/>
      <c r="R157" s="178"/>
      <c r="S157" s="178"/>
      <c r="T157" s="174"/>
      <c r="U157" s="174"/>
      <c r="V157" s="174"/>
      <c r="W157" s="174"/>
      <c r="X157" s="174"/>
      <c r="Y157" s="175"/>
      <c r="Z157" s="175"/>
      <c r="AA157" s="250">
        <v>44439</v>
      </c>
      <c r="AB157" s="178">
        <v>0.43387732600000001</v>
      </c>
      <c r="AC157" s="178">
        <v>0.68071614599999997</v>
      </c>
      <c r="AD157" s="178">
        <v>0.92133255215938281</v>
      </c>
      <c r="AE157" s="178">
        <v>1.3019499724502261</v>
      </c>
      <c r="AF157" s="178">
        <v>1.7615258618990208</v>
      </c>
      <c r="AH157" s="178"/>
      <c r="AI157" s="178"/>
      <c r="AJ157" s="175"/>
      <c r="AK157" s="175"/>
      <c r="AL157" s="174"/>
      <c r="AM157" s="178"/>
      <c r="AN157" s="178"/>
      <c r="AO157" s="178"/>
      <c r="AP157" s="178"/>
      <c r="AQ157" s="178"/>
      <c r="AR157" s="178"/>
      <c r="AS157" s="178"/>
      <c r="AT157" s="178"/>
      <c r="AU157" s="178"/>
      <c r="AV157" s="178"/>
      <c r="AW157" s="178"/>
      <c r="AX157" s="178"/>
      <c r="AY157" s="178"/>
      <c r="AZ157" s="175"/>
      <c r="BA157" s="175"/>
      <c r="BB157" s="176"/>
      <c r="BC157" s="178"/>
      <c r="BD157" s="178"/>
      <c r="BE157" s="178"/>
      <c r="BF157" s="174"/>
      <c r="BG157" s="174"/>
      <c r="BH157" s="174"/>
      <c r="BI157" s="174"/>
      <c r="BJ157" s="174"/>
      <c r="BK157" s="174"/>
      <c r="BL157" s="178"/>
      <c r="BM157" s="178"/>
      <c r="BN157" s="178"/>
      <c r="BO157" s="178"/>
      <c r="BP157" s="178"/>
      <c r="BQ157" s="178"/>
      <c r="BR157" s="175"/>
      <c r="BS157" s="174"/>
      <c r="BT157" s="178"/>
      <c r="BU157" s="178"/>
      <c r="BV157" s="178"/>
      <c r="BW157" s="267"/>
      <c r="BX157" s="178"/>
      <c r="BY157" s="178"/>
      <c r="BZ157" s="178"/>
      <c r="CA157" s="254"/>
      <c r="CB157" s="178"/>
      <c r="CC157" s="178"/>
      <c r="CD157" s="178"/>
      <c r="CE157" s="178"/>
      <c r="CF157" s="178"/>
      <c r="CG157" s="178"/>
      <c r="CH157" s="178"/>
      <c r="CI157" s="175"/>
      <c r="CJ157" s="174"/>
      <c r="CK157" s="174"/>
      <c r="CL157" s="174"/>
      <c r="CM157" s="174"/>
      <c r="CN157" s="174"/>
      <c r="CO157" s="174"/>
      <c r="CP157" s="174"/>
      <c r="CQ157" s="174"/>
      <c r="CR157" s="174"/>
      <c r="CS157" s="174"/>
      <c r="CT157" s="174"/>
      <c r="CU157" s="174"/>
      <c r="CV157" s="174"/>
      <c r="CW157" s="174"/>
      <c r="CX157" s="175"/>
      <c r="CY157" s="174"/>
      <c r="CZ157" s="174"/>
      <c r="DA157" s="174"/>
      <c r="DB157" s="174"/>
      <c r="DC157" s="174"/>
      <c r="DD157" s="174"/>
      <c r="DE157" s="174"/>
      <c r="DF157" s="174"/>
      <c r="DG157" s="174"/>
      <c r="DH157" s="174"/>
      <c r="DI157" s="174"/>
      <c r="DJ157" s="174"/>
      <c r="DK157" s="174"/>
    </row>
    <row r="158" spans="3:115">
      <c r="C158" s="178"/>
      <c r="D158" s="178"/>
      <c r="E158" s="178"/>
      <c r="F158" s="178"/>
      <c r="G158" s="178"/>
      <c r="H158" s="174"/>
      <c r="I158" s="174"/>
      <c r="J158" s="174"/>
      <c r="K158" s="174"/>
      <c r="L158" s="174"/>
      <c r="M158" s="175"/>
      <c r="N158" s="175"/>
      <c r="O158" s="174"/>
      <c r="P158" s="178"/>
      <c r="Q158" s="178"/>
      <c r="R158" s="178"/>
      <c r="S158" s="178"/>
      <c r="T158" s="174"/>
      <c r="U158" s="174"/>
      <c r="V158" s="174"/>
      <c r="W158" s="174"/>
      <c r="X158" s="174"/>
      <c r="Y158" s="175"/>
      <c r="Z158" s="175"/>
      <c r="AA158" s="250">
        <v>44469</v>
      </c>
      <c r="AB158" s="178">
        <v>0.43161212100000002</v>
      </c>
      <c r="AC158" s="178">
        <v>0.67650447299999994</v>
      </c>
      <c r="AD158" s="178">
        <v>0.9158306933133783</v>
      </c>
      <c r="AE158" s="178">
        <v>1.2946660464084174</v>
      </c>
      <c r="AF158" s="178">
        <v>1.7550478083172703</v>
      </c>
      <c r="AH158" s="178"/>
      <c r="AI158" s="178"/>
      <c r="AJ158" s="175"/>
      <c r="AK158" s="175"/>
      <c r="AL158" s="174"/>
      <c r="AM158" s="178"/>
      <c r="AN158" s="178"/>
      <c r="AO158" s="178"/>
      <c r="AP158" s="178"/>
      <c r="AQ158" s="178"/>
      <c r="AR158" s="178"/>
      <c r="AS158" s="178"/>
      <c r="AT158" s="178"/>
      <c r="AU158" s="178"/>
      <c r="AV158" s="178"/>
      <c r="AW158" s="178"/>
      <c r="AX158" s="178"/>
      <c r="AY158" s="178"/>
      <c r="AZ158" s="175"/>
      <c r="BA158" s="175"/>
      <c r="BB158" s="176"/>
      <c r="BC158" s="178"/>
      <c r="BD158" s="178"/>
      <c r="BE158" s="178"/>
      <c r="BF158" s="174"/>
      <c r="BG158" s="174"/>
      <c r="BH158" s="174"/>
      <c r="BI158" s="174"/>
      <c r="BJ158" s="174"/>
      <c r="BK158" s="174"/>
      <c r="BL158" s="178"/>
      <c r="BM158" s="178"/>
      <c r="BN158" s="178"/>
      <c r="BO158" s="178"/>
      <c r="BP158" s="178"/>
      <c r="BQ158" s="178"/>
      <c r="BR158" s="175"/>
      <c r="BS158" s="174"/>
      <c r="BT158" s="178"/>
      <c r="BU158" s="178"/>
      <c r="BV158" s="178"/>
      <c r="BW158" s="267"/>
      <c r="BX158" s="178"/>
      <c r="BY158" s="178"/>
      <c r="BZ158" s="178"/>
      <c r="CA158" s="254"/>
      <c r="CB158" s="178"/>
      <c r="CC158" s="178"/>
      <c r="CD158" s="178"/>
      <c r="CE158" s="178"/>
      <c r="CF158" s="178"/>
      <c r="CG158" s="178"/>
      <c r="CH158" s="178"/>
      <c r="CI158" s="175"/>
      <c r="CJ158" s="174"/>
      <c r="CK158" s="174"/>
      <c r="CL158" s="174"/>
      <c r="CM158" s="174"/>
      <c r="CN158" s="174"/>
      <c r="CO158" s="174"/>
      <c r="CP158" s="174"/>
      <c r="CQ158" s="174"/>
      <c r="CR158" s="174"/>
      <c r="CS158" s="174"/>
      <c r="CT158" s="174"/>
      <c r="CU158" s="174"/>
      <c r="CV158" s="174"/>
      <c r="CW158" s="174"/>
      <c r="CX158" s="175"/>
      <c r="CY158" s="174"/>
      <c r="CZ158" s="174"/>
      <c r="DA158" s="174"/>
      <c r="DB158" s="174"/>
      <c r="DC158" s="174"/>
      <c r="DD158" s="174"/>
      <c r="DE158" s="174"/>
      <c r="DF158" s="174"/>
      <c r="DG158" s="174"/>
      <c r="DH158" s="174"/>
      <c r="DI158" s="174"/>
      <c r="DJ158" s="174"/>
      <c r="DK158" s="174"/>
    </row>
    <row r="159" spans="3:115">
      <c r="C159" s="178"/>
      <c r="D159" s="178"/>
      <c r="E159" s="178"/>
      <c r="F159" s="178"/>
      <c r="G159" s="178"/>
      <c r="H159" s="174"/>
      <c r="I159" s="174"/>
      <c r="J159" s="174"/>
      <c r="K159" s="174"/>
      <c r="L159" s="174"/>
      <c r="M159" s="175"/>
      <c r="N159" s="175"/>
      <c r="O159" s="174"/>
      <c r="P159" s="178"/>
      <c r="Q159" s="178"/>
      <c r="R159" s="178"/>
      <c r="S159" s="178"/>
      <c r="T159" s="174"/>
      <c r="U159" s="174"/>
      <c r="V159" s="174"/>
      <c r="W159" s="174"/>
      <c r="X159" s="174"/>
      <c r="Y159" s="175"/>
      <c r="Z159" s="175"/>
      <c r="AA159" s="250">
        <v>44500</v>
      </c>
      <c r="AB159" s="178">
        <v>0.43246562899999996</v>
      </c>
      <c r="AC159" s="178">
        <v>0.67429529600000004</v>
      </c>
      <c r="AD159" s="178">
        <v>0.91696261605042184</v>
      </c>
      <c r="AE159" s="178">
        <v>1.2970807175039627</v>
      </c>
      <c r="AF159" s="178">
        <v>1.7357231515440903</v>
      </c>
      <c r="AH159" s="178"/>
      <c r="AI159" s="178"/>
      <c r="AJ159" s="175"/>
      <c r="AK159" s="175"/>
      <c r="AL159" s="174"/>
      <c r="AM159" s="178"/>
      <c r="AN159" s="178"/>
      <c r="AO159" s="178"/>
      <c r="AP159" s="178"/>
      <c r="AQ159" s="178"/>
      <c r="AR159" s="178"/>
      <c r="AS159" s="178"/>
      <c r="AT159" s="178"/>
      <c r="AU159" s="178"/>
      <c r="AV159" s="178"/>
      <c r="AW159" s="178"/>
      <c r="AX159" s="178"/>
      <c r="AY159" s="178"/>
      <c r="AZ159" s="175"/>
      <c r="BA159" s="175"/>
      <c r="BB159" s="176"/>
      <c r="BC159" s="178"/>
      <c r="BD159" s="178"/>
      <c r="BE159" s="178"/>
      <c r="BF159" s="174"/>
      <c r="BG159" s="174"/>
      <c r="BH159" s="174"/>
      <c r="BI159" s="174"/>
      <c r="BJ159" s="174"/>
      <c r="BK159" s="174"/>
      <c r="BL159" s="178"/>
      <c r="BM159" s="178"/>
      <c r="BN159" s="178"/>
      <c r="BO159" s="178"/>
      <c r="BP159" s="178"/>
      <c r="BQ159" s="178"/>
      <c r="BR159" s="175"/>
      <c r="BS159" s="174"/>
      <c r="BT159" s="178"/>
      <c r="BU159" s="178"/>
      <c r="BV159" s="178"/>
      <c r="BW159" s="267"/>
      <c r="BX159" s="178"/>
      <c r="BY159" s="178"/>
      <c r="BZ159" s="178"/>
      <c r="CA159" s="254"/>
      <c r="CB159" s="178"/>
      <c r="CC159" s="178"/>
      <c r="CD159" s="178"/>
      <c r="CE159" s="178"/>
      <c r="CF159" s="178"/>
      <c r="CG159" s="178"/>
      <c r="CH159" s="178"/>
      <c r="CI159" s="175"/>
      <c r="CJ159" s="174"/>
      <c r="CK159" s="174"/>
      <c r="CL159" s="174"/>
      <c r="CM159" s="174"/>
      <c r="CN159" s="174"/>
      <c r="CO159" s="174"/>
      <c r="CP159" s="174"/>
      <c r="CQ159" s="174"/>
      <c r="CR159" s="174"/>
      <c r="CS159" s="174"/>
      <c r="CT159" s="174"/>
      <c r="CU159" s="174"/>
      <c r="CV159" s="174"/>
      <c r="CW159" s="174"/>
      <c r="CX159" s="175"/>
      <c r="CY159" s="174"/>
      <c r="CZ159" s="174"/>
      <c r="DA159" s="174"/>
      <c r="DB159" s="174"/>
      <c r="DC159" s="174"/>
      <c r="DD159" s="174"/>
      <c r="DE159" s="174"/>
      <c r="DF159" s="174"/>
      <c r="DG159" s="174"/>
      <c r="DH159" s="174"/>
      <c r="DI159" s="174"/>
      <c r="DJ159" s="174"/>
      <c r="DK159" s="174"/>
    </row>
    <row r="160" spans="3:115">
      <c r="C160" s="178"/>
      <c r="D160" s="178"/>
      <c r="E160" s="178"/>
      <c r="F160" s="178"/>
      <c r="G160" s="178"/>
      <c r="H160" s="174"/>
      <c r="I160" s="174"/>
      <c r="J160" s="174"/>
      <c r="K160" s="174"/>
      <c r="L160" s="174"/>
      <c r="M160" s="175"/>
      <c r="N160" s="175"/>
      <c r="O160" s="174"/>
      <c r="P160" s="178"/>
      <c r="Q160" s="178"/>
      <c r="R160" s="178"/>
      <c r="S160" s="178"/>
      <c r="T160" s="174"/>
      <c r="U160" s="174"/>
      <c r="V160" s="174"/>
      <c r="W160" s="174"/>
      <c r="X160" s="174"/>
      <c r="Y160" s="175"/>
      <c r="Z160" s="175"/>
      <c r="AA160" s="250">
        <v>44530</v>
      </c>
      <c r="AB160" s="178">
        <v>0.416269571</v>
      </c>
      <c r="AC160" s="178">
        <v>0.66308400900000009</v>
      </c>
      <c r="AD160" s="178">
        <v>0.87843101582615801</v>
      </c>
      <c r="AE160" s="178">
        <v>1.2681911796387197</v>
      </c>
      <c r="AF160" s="178">
        <v>1.7043141048562409</v>
      </c>
      <c r="AH160" s="178"/>
      <c r="AI160" s="178"/>
      <c r="AJ160" s="175"/>
      <c r="AK160" s="175"/>
      <c r="AL160" s="174"/>
      <c r="AM160" s="178"/>
      <c r="AN160" s="178"/>
      <c r="AO160" s="178"/>
      <c r="AP160" s="178"/>
      <c r="AQ160" s="178"/>
      <c r="AR160" s="178"/>
      <c r="AS160" s="178"/>
      <c r="AT160" s="178"/>
      <c r="AU160" s="178"/>
      <c r="AV160" s="178"/>
      <c r="AW160" s="178"/>
      <c r="AX160" s="178"/>
      <c r="AY160" s="178"/>
      <c r="AZ160" s="175"/>
      <c r="BA160" s="175"/>
      <c r="BB160" s="176"/>
      <c r="BC160" s="178"/>
      <c r="BD160" s="178"/>
      <c r="BE160" s="178"/>
      <c r="BF160" s="174"/>
      <c r="BG160" s="174"/>
      <c r="BH160" s="174"/>
      <c r="BI160" s="174"/>
      <c r="BJ160" s="174"/>
      <c r="BK160" s="174"/>
      <c r="BL160" s="178"/>
      <c r="BM160" s="178"/>
      <c r="BN160" s="178"/>
      <c r="BO160" s="178"/>
      <c r="BP160" s="178"/>
      <c r="BQ160" s="178"/>
      <c r="BR160" s="175"/>
      <c r="BS160" s="174"/>
      <c r="BT160" s="178"/>
      <c r="BU160" s="178"/>
      <c r="BV160" s="178"/>
      <c r="BW160" s="267"/>
      <c r="BX160" s="178"/>
      <c r="BY160" s="178"/>
      <c r="BZ160" s="178"/>
      <c r="CA160" s="254"/>
      <c r="CB160" s="178"/>
      <c r="CC160" s="178"/>
      <c r="CD160" s="178"/>
      <c r="CE160" s="178"/>
      <c r="CF160" s="178"/>
      <c r="CG160" s="178"/>
      <c r="CH160" s="178"/>
      <c r="CI160" s="175"/>
      <c r="CJ160" s="174"/>
      <c r="CK160" s="174"/>
      <c r="CL160" s="174"/>
      <c r="CM160" s="174"/>
      <c r="CN160" s="174"/>
      <c r="CO160" s="174"/>
      <c r="CP160" s="174"/>
      <c r="CQ160" s="174"/>
      <c r="CR160" s="174"/>
      <c r="CS160" s="174"/>
      <c r="CT160" s="174"/>
      <c r="CU160" s="174"/>
      <c r="CV160" s="174"/>
      <c r="CW160" s="174"/>
      <c r="CX160" s="175"/>
      <c r="CY160" s="174"/>
      <c r="CZ160" s="174"/>
      <c r="DA160" s="174"/>
      <c r="DB160" s="174"/>
      <c r="DC160" s="174"/>
      <c r="DD160" s="174"/>
      <c r="DE160" s="174"/>
      <c r="DF160" s="174"/>
      <c r="DG160" s="174"/>
      <c r="DH160" s="174"/>
      <c r="DI160" s="174"/>
      <c r="DJ160" s="174"/>
      <c r="DK160" s="174"/>
    </row>
    <row r="161" spans="3:115">
      <c r="C161" s="178"/>
      <c r="D161" s="178"/>
      <c r="E161" s="178"/>
      <c r="F161" s="178"/>
      <c r="G161" s="178"/>
      <c r="H161" s="174"/>
      <c r="I161" s="174"/>
      <c r="J161" s="174"/>
      <c r="K161" s="174"/>
      <c r="L161" s="174"/>
      <c r="M161" s="175"/>
      <c r="N161" s="175"/>
      <c r="O161" s="174"/>
      <c r="P161" s="178"/>
      <c r="Q161" s="178"/>
      <c r="R161" s="178"/>
      <c r="S161" s="178"/>
      <c r="T161" s="174"/>
      <c r="U161" s="174"/>
      <c r="V161" s="174"/>
      <c r="W161" s="174"/>
      <c r="X161" s="174"/>
      <c r="Y161" s="175"/>
      <c r="Z161" s="175"/>
      <c r="AA161" s="250">
        <v>44561</v>
      </c>
      <c r="AB161" s="178">
        <v>0.40713861400000001</v>
      </c>
      <c r="AC161" s="178">
        <v>0.64149859399999998</v>
      </c>
      <c r="AD161" s="178">
        <v>0.84556912412920293</v>
      </c>
      <c r="AE161" s="178">
        <v>1.2118379420815981</v>
      </c>
      <c r="AF161" s="178">
        <v>1.6024990691615164</v>
      </c>
      <c r="AH161" s="178"/>
      <c r="AI161" s="178"/>
      <c r="AJ161" s="175"/>
      <c r="AK161" s="175"/>
      <c r="AL161" s="174"/>
      <c r="AM161" s="178"/>
      <c r="AN161" s="178"/>
      <c r="AO161" s="178"/>
      <c r="AP161" s="178"/>
      <c r="AQ161" s="178"/>
      <c r="AR161" s="178"/>
      <c r="AS161" s="178"/>
      <c r="AT161" s="178"/>
      <c r="AU161" s="178"/>
      <c r="AV161" s="178"/>
      <c r="AW161" s="178"/>
      <c r="AX161" s="178"/>
      <c r="AY161" s="178"/>
      <c r="AZ161" s="175"/>
      <c r="BA161" s="175"/>
      <c r="BB161" s="176"/>
      <c r="BC161" s="178"/>
      <c r="BD161" s="178"/>
      <c r="BE161" s="178"/>
      <c r="BF161" s="174"/>
      <c r="BG161" s="174"/>
      <c r="BH161" s="174"/>
      <c r="BI161" s="174"/>
      <c r="BJ161" s="174"/>
      <c r="BK161" s="174"/>
      <c r="BL161" s="178"/>
      <c r="BM161" s="178"/>
      <c r="BN161" s="178"/>
      <c r="BO161" s="178"/>
      <c r="BP161" s="178"/>
      <c r="BQ161" s="178"/>
      <c r="BR161" s="175"/>
      <c r="BS161" s="174"/>
      <c r="BT161" s="178"/>
      <c r="BU161" s="178"/>
      <c r="BV161" s="178"/>
      <c r="BW161" s="267"/>
      <c r="BX161" s="178"/>
      <c r="BY161" s="178"/>
      <c r="BZ161" s="178"/>
      <c r="CA161" s="254"/>
      <c r="CB161" s="178"/>
      <c r="CC161" s="178"/>
      <c r="CD161" s="178"/>
      <c r="CE161" s="178"/>
      <c r="CF161" s="178"/>
      <c r="CG161" s="178"/>
      <c r="CH161" s="178"/>
      <c r="CI161" s="175"/>
      <c r="CJ161" s="174"/>
      <c r="CK161" s="174"/>
      <c r="CL161" s="174"/>
      <c r="CM161" s="174"/>
      <c r="CN161" s="174"/>
      <c r="CO161" s="174"/>
      <c r="CP161" s="174"/>
      <c r="CQ161" s="174"/>
      <c r="CR161" s="174"/>
      <c r="CS161" s="174"/>
      <c r="CT161" s="174"/>
      <c r="CU161" s="174"/>
      <c r="CV161" s="174"/>
      <c r="CW161" s="174"/>
      <c r="CX161" s="175"/>
      <c r="CY161" s="174"/>
      <c r="CZ161" s="174"/>
      <c r="DA161" s="174"/>
      <c r="DB161" s="174"/>
      <c r="DC161" s="174"/>
      <c r="DD161" s="174"/>
      <c r="DE161" s="174"/>
      <c r="DF161" s="174"/>
      <c r="DG161" s="174"/>
      <c r="DH161" s="174"/>
      <c r="DI161" s="174"/>
      <c r="DJ161" s="174"/>
      <c r="DK161" s="174"/>
    </row>
    <row r="162" spans="3:115">
      <c r="C162" s="178"/>
      <c r="D162" s="178"/>
      <c r="E162" s="178"/>
      <c r="F162" s="178"/>
      <c r="G162" s="178"/>
      <c r="H162" s="174"/>
      <c r="I162" s="174"/>
      <c r="J162" s="174"/>
      <c r="K162" s="174"/>
      <c r="L162" s="174"/>
      <c r="M162" s="175"/>
      <c r="N162" s="175"/>
      <c r="O162" s="174"/>
      <c r="P162" s="178"/>
      <c r="Q162" s="178"/>
      <c r="R162" s="178"/>
      <c r="S162" s="178"/>
      <c r="T162" s="174"/>
      <c r="U162" s="174"/>
      <c r="V162" s="174"/>
      <c r="W162" s="174"/>
      <c r="X162" s="174"/>
      <c r="Y162" s="175"/>
      <c r="Z162" s="175"/>
      <c r="AA162" s="250">
        <v>44592</v>
      </c>
      <c r="AB162" s="178">
        <v>0.40952440100000004</v>
      </c>
      <c r="AC162" s="178">
        <v>0.63967288499999997</v>
      </c>
      <c r="AD162" s="178">
        <v>0.84434463113354608</v>
      </c>
      <c r="AE162" s="178">
        <v>1.2009489326789975</v>
      </c>
      <c r="AF162" s="178">
        <v>1.5967578866660663</v>
      </c>
      <c r="AH162" s="178"/>
      <c r="AI162" s="178"/>
      <c r="AJ162" s="175"/>
      <c r="AK162" s="175"/>
      <c r="AL162" s="174"/>
      <c r="AM162" s="178"/>
      <c r="AN162" s="178"/>
      <c r="AO162" s="178"/>
      <c r="AP162" s="178"/>
      <c r="AQ162" s="178"/>
      <c r="AR162" s="178"/>
      <c r="AS162" s="178"/>
      <c r="AT162" s="178"/>
      <c r="AU162" s="178"/>
      <c r="AV162" s="178"/>
      <c r="AW162" s="178"/>
      <c r="AX162" s="178"/>
      <c r="AY162" s="178"/>
      <c r="AZ162" s="175"/>
      <c r="BA162" s="175"/>
      <c r="BB162" s="176"/>
      <c r="BC162" s="178"/>
      <c r="BD162" s="178"/>
      <c r="BE162" s="178"/>
      <c r="BF162" s="174"/>
      <c r="BG162" s="174"/>
      <c r="BH162" s="174"/>
      <c r="BI162" s="174"/>
      <c r="BJ162" s="174"/>
      <c r="BK162" s="174"/>
      <c r="BL162" s="178"/>
      <c r="BM162" s="178"/>
      <c r="BN162" s="178"/>
      <c r="BO162" s="178"/>
      <c r="BP162" s="178"/>
      <c r="BQ162" s="178"/>
      <c r="BR162" s="175"/>
      <c r="BS162" s="174"/>
      <c r="BT162" s="178"/>
      <c r="BU162" s="178"/>
      <c r="BV162" s="178"/>
      <c r="BW162" s="267"/>
      <c r="BX162" s="178"/>
      <c r="BY162" s="178"/>
      <c r="BZ162" s="178"/>
      <c r="CA162" s="254"/>
      <c r="CB162" s="178"/>
      <c r="CC162" s="178"/>
      <c r="CD162" s="178"/>
      <c r="CE162" s="178"/>
      <c r="CF162" s="178"/>
      <c r="CG162" s="178"/>
      <c r="CH162" s="178"/>
      <c r="CI162" s="175"/>
      <c r="CJ162" s="174"/>
      <c r="CK162" s="174"/>
      <c r="CL162" s="174"/>
      <c r="CM162" s="174"/>
      <c r="CN162" s="174"/>
      <c r="CO162" s="174"/>
      <c r="CP162" s="174"/>
      <c r="CQ162" s="174"/>
      <c r="CR162" s="174"/>
      <c r="CS162" s="174"/>
      <c r="CT162" s="174"/>
      <c r="CU162" s="174"/>
      <c r="CV162" s="174"/>
      <c r="CW162" s="174"/>
      <c r="CX162" s="175"/>
      <c r="CY162" s="174"/>
      <c r="CZ162" s="174"/>
      <c r="DA162" s="174"/>
      <c r="DB162" s="174"/>
      <c r="DC162" s="174"/>
      <c r="DD162" s="174"/>
      <c r="DE162" s="174"/>
      <c r="DF162" s="174"/>
      <c r="DG162" s="174"/>
      <c r="DH162" s="174"/>
      <c r="DI162" s="174"/>
      <c r="DJ162" s="174"/>
      <c r="DK162" s="174"/>
    </row>
    <row r="163" spans="3:115">
      <c r="C163" s="178"/>
      <c r="D163" s="178"/>
      <c r="E163" s="178"/>
      <c r="F163" s="178"/>
      <c r="G163" s="178"/>
      <c r="H163" s="174"/>
      <c r="I163" s="174"/>
      <c r="J163" s="174"/>
      <c r="K163" s="174"/>
      <c r="L163" s="174"/>
      <c r="M163" s="175"/>
      <c r="N163" s="175"/>
      <c r="O163" s="174"/>
      <c r="P163" s="178"/>
      <c r="Q163" s="178"/>
      <c r="R163" s="178"/>
      <c r="S163" s="178"/>
      <c r="T163" s="174"/>
      <c r="U163" s="174"/>
      <c r="V163" s="174"/>
      <c r="W163" s="174"/>
      <c r="X163" s="174"/>
      <c r="Y163" s="175"/>
      <c r="Z163" s="175"/>
      <c r="AA163" s="250">
        <v>44620</v>
      </c>
      <c r="AB163" s="178">
        <v>0.40799636299999997</v>
      </c>
      <c r="AC163" s="178">
        <v>0.6288125</v>
      </c>
      <c r="AD163" s="178">
        <v>0.8400599404335406</v>
      </c>
      <c r="AE163" s="178">
        <v>1.1790313548945097</v>
      </c>
      <c r="AF163" s="178">
        <v>1.5801452257215161</v>
      </c>
      <c r="AH163" s="178"/>
      <c r="AI163" s="178"/>
      <c r="AJ163" s="175"/>
      <c r="AK163" s="175"/>
      <c r="AL163" s="174"/>
      <c r="AM163" s="178"/>
      <c r="AN163" s="178"/>
      <c r="AO163" s="178"/>
      <c r="AP163" s="178"/>
      <c r="AQ163" s="178"/>
      <c r="AR163" s="178"/>
      <c r="AS163" s="178"/>
      <c r="AT163" s="178"/>
      <c r="AU163" s="178"/>
      <c r="AV163" s="178"/>
      <c r="AW163" s="178"/>
      <c r="AX163" s="178"/>
      <c r="AY163" s="178"/>
      <c r="AZ163" s="175"/>
      <c r="BA163" s="175"/>
      <c r="BB163" s="177"/>
      <c r="BC163" s="178"/>
      <c r="BD163" s="178"/>
      <c r="BE163" s="178"/>
      <c r="BF163" s="174"/>
      <c r="BG163" s="174"/>
      <c r="BH163" s="174"/>
      <c r="BI163" s="174"/>
      <c r="BJ163" s="174"/>
      <c r="BK163" s="174"/>
      <c r="BL163" s="178"/>
      <c r="BM163" s="178"/>
      <c r="BN163" s="178"/>
      <c r="BO163" s="178"/>
      <c r="BP163" s="178"/>
      <c r="BQ163" s="178"/>
      <c r="BR163" s="175"/>
      <c r="BS163" s="174"/>
      <c r="BT163" s="178"/>
      <c r="BU163" s="178"/>
      <c r="BV163" s="178"/>
      <c r="BW163" s="267"/>
      <c r="BX163" s="178"/>
      <c r="BY163" s="178"/>
      <c r="BZ163" s="178"/>
      <c r="CA163" s="254"/>
      <c r="CB163" s="178"/>
      <c r="CC163" s="178"/>
      <c r="CD163" s="178"/>
      <c r="CE163" s="178"/>
      <c r="CF163" s="178"/>
      <c r="CG163" s="178"/>
      <c r="CH163" s="178"/>
      <c r="CI163" s="175"/>
      <c r="CJ163" s="174"/>
      <c r="CK163" s="174"/>
      <c r="CL163" s="174"/>
      <c r="CM163" s="174"/>
      <c r="CN163" s="174"/>
      <c r="CO163" s="174"/>
      <c r="CP163" s="174"/>
      <c r="CQ163" s="174"/>
      <c r="CR163" s="174"/>
      <c r="CS163" s="174"/>
      <c r="CT163" s="174"/>
      <c r="CU163" s="174"/>
      <c r="CV163" s="174"/>
      <c r="CW163" s="174"/>
      <c r="CX163" s="175"/>
      <c r="CY163" s="174"/>
      <c r="CZ163" s="174"/>
      <c r="DA163" s="174"/>
      <c r="DB163" s="174"/>
      <c r="DC163" s="174"/>
      <c r="DD163" s="174"/>
      <c r="DE163" s="174"/>
      <c r="DF163" s="174"/>
      <c r="DG163" s="174"/>
      <c r="DH163" s="174"/>
      <c r="DI163" s="174"/>
      <c r="DJ163" s="174"/>
      <c r="DK163" s="174"/>
    </row>
    <row r="164" spans="3:115">
      <c r="C164" s="178"/>
      <c r="D164" s="178"/>
      <c r="E164" s="178"/>
      <c r="F164" s="178"/>
      <c r="G164" s="178"/>
      <c r="H164" s="174"/>
      <c r="I164" s="174"/>
      <c r="J164" s="174"/>
      <c r="K164" s="174"/>
      <c r="L164" s="174"/>
      <c r="M164" s="175"/>
      <c r="N164" s="175"/>
      <c r="O164" s="174"/>
      <c r="P164" s="178"/>
      <c r="Q164" s="178"/>
      <c r="R164" s="178"/>
      <c r="S164" s="178"/>
      <c r="T164" s="174"/>
      <c r="U164" s="174"/>
      <c r="V164" s="174"/>
      <c r="W164" s="174"/>
      <c r="X164" s="174"/>
      <c r="Y164" s="175"/>
      <c r="Z164" s="175"/>
      <c r="AA164" s="250">
        <v>44651</v>
      </c>
      <c r="AB164" s="178">
        <v>0.416905682</v>
      </c>
      <c r="AC164" s="178">
        <v>0.63326332399999996</v>
      </c>
      <c r="AD164" s="178">
        <v>0.85359125559825655</v>
      </c>
      <c r="AE164" s="178">
        <v>1.1870715352153258</v>
      </c>
      <c r="AF164" s="178">
        <v>1.5910217322231075</v>
      </c>
      <c r="AH164" s="178"/>
      <c r="AI164" s="178"/>
      <c r="AJ164" s="175"/>
      <c r="AK164" s="175"/>
      <c r="AL164" s="174"/>
      <c r="AM164" s="178"/>
      <c r="AN164" s="178"/>
      <c r="AO164" s="178"/>
      <c r="AP164" s="178"/>
      <c r="AQ164" s="178"/>
      <c r="AR164" s="178"/>
      <c r="AS164" s="178"/>
      <c r="AT164" s="178"/>
      <c r="AU164" s="178"/>
      <c r="AV164" s="178"/>
      <c r="AW164" s="178"/>
      <c r="AX164" s="178"/>
      <c r="AY164" s="178"/>
      <c r="AZ164" s="175"/>
      <c r="BA164" s="175"/>
      <c r="BB164" s="177"/>
      <c r="BC164" s="178"/>
      <c r="BD164" s="178"/>
      <c r="BE164" s="178"/>
      <c r="BF164" s="174"/>
      <c r="BG164" s="174"/>
      <c r="BH164" s="174"/>
      <c r="BI164" s="174"/>
      <c r="BJ164" s="174"/>
      <c r="BK164" s="174"/>
      <c r="BL164" s="178"/>
      <c r="BM164" s="178"/>
      <c r="BN164" s="178"/>
      <c r="BO164" s="178"/>
      <c r="BP164" s="178"/>
      <c r="BQ164" s="178"/>
      <c r="BR164" s="175"/>
      <c r="BS164" s="174"/>
      <c r="BT164" s="178"/>
      <c r="BU164" s="178"/>
      <c r="BV164" s="178"/>
      <c r="BW164" s="267"/>
      <c r="BX164" s="178"/>
      <c r="BY164" s="178"/>
      <c r="BZ164" s="178"/>
      <c r="CA164" s="254"/>
      <c r="CB164" s="178"/>
      <c r="CC164" s="178"/>
      <c r="CD164" s="178"/>
      <c r="CE164" s="178"/>
      <c r="CF164" s="178"/>
      <c r="CG164" s="178"/>
      <c r="CH164" s="178"/>
      <c r="CI164" s="175"/>
      <c r="CJ164" s="174"/>
      <c r="CK164" s="174"/>
      <c r="CL164" s="174"/>
      <c r="CM164" s="174"/>
      <c r="CN164" s="174"/>
      <c r="CO164" s="174"/>
      <c r="CP164" s="174"/>
      <c r="CQ164" s="174"/>
      <c r="CR164" s="174"/>
      <c r="CS164" s="174"/>
      <c r="CT164" s="174"/>
      <c r="CU164" s="174"/>
      <c r="CV164" s="174"/>
      <c r="CW164" s="174"/>
      <c r="CX164" s="175"/>
      <c r="CY164" s="174"/>
      <c r="CZ164" s="174"/>
      <c r="DA164" s="174"/>
      <c r="DB164" s="174"/>
      <c r="DC164" s="174"/>
      <c r="DD164" s="174"/>
      <c r="DE164" s="174"/>
      <c r="DF164" s="174"/>
      <c r="DG164" s="174"/>
      <c r="DH164" s="174"/>
      <c r="DI164" s="174"/>
      <c r="DJ164" s="174"/>
      <c r="DK164" s="174"/>
    </row>
    <row r="165" spans="3:115">
      <c r="C165" s="178"/>
      <c r="D165" s="178"/>
      <c r="E165" s="178"/>
      <c r="F165" s="178"/>
      <c r="G165" s="178"/>
      <c r="H165" s="174"/>
      <c r="I165" s="174"/>
      <c r="J165" s="174"/>
      <c r="K165" s="174"/>
      <c r="L165" s="174"/>
      <c r="M165" s="175"/>
      <c r="N165" s="175"/>
      <c r="O165" s="174"/>
      <c r="P165" s="178"/>
      <c r="Q165" s="178"/>
      <c r="R165" s="178"/>
      <c r="S165" s="178"/>
      <c r="T165" s="174"/>
      <c r="U165" s="174"/>
      <c r="V165" s="174"/>
      <c r="W165" s="174"/>
      <c r="X165" s="174"/>
      <c r="Y165" s="175"/>
      <c r="Z165" s="175"/>
      <c r="AA165" s="250">
        <v>44681</v>
      </c>
      <c r="AB165" s="178">
        <v>0.41681243600000001</v>
      </c>
      <c r="AC165" s="178">
        <v>0.62681595200000007</v>
      </c>
      <c r="AD165" s="178">
        <v>0.85292813221381658</v>
      </c>
      <c r="AE165" s="178">
        <v>1.1757403197905147</v>
      </c>
      <c r="AF165" s="178">
        <v>1.5836878285791187</v>
      </c>
      <c r="AH165" s="178"/>
      <c r="AI165" s="178"/>
      <c r="AJ165" s="175"/>
      <c r="AK165" s="175"/>
      <c r="AL165" s="174"/>
      <c r="AM165" s="178"/>
      <c r="AN165" s="178"/>
      <c r="AO165" s="178"/>
      <c r="AP165" s="178"/>
      <c r="AQ165" s="178"/>
      <c r="AR165" s="178"/>
      <c r="AS165" s="178"/>
      <c r="AT165" s="178"/>
      <c r="AU165" s="178"/>
      <c r="AV165" s="178"/>
      <c r="AW165" s="178"/>
      <c r="AX165" s="178"/>
      <c r="AY165" s="178"/>
      <c r="AZ165" s="175"/>
      <c r="BA165" s="175"/>
      <c r="BB165" s="177"/>
      <c r="BC165" s="178"/>
      <c r="BD165" s="178"/>
      <c r="BE165" s="178"/>
      <c r="BF165" s="174"/>
      <c r="BG165" s="174"/>
      <c r="BH165" s="174"/>
      <c r="BI165" s="174"/>
      <c r="BJ165" s="174"/>
      <c r="BK165" s="174"/>
      <c r="BL165" s="178"/>
      <c r="BM165" s="178"/>
      <c r="BN165" s="178"/>
      <c r="BO165" s="178"/>
      <c r="BP165" s="178"/>
      <c r="BQ165" s="178"/>
      <c r="BR165" s="175"/>
      <c r="BS165" s="174"/>
      <c r="BT165" s="178"/>
      <c r="BU165" s="178"/>
      <c r="BV165" s="178"/>
      <c r="BW165" s="267"/>
      <c r="BX165" s="178"/>
      <c r="BY165" s="178"/>
      <c r="BZ165" s="178"/>
      <c r="CA165" s="254"/>
      <c r="CB165" s="178"/>
      <c r="CC165" s="178"/>
      <c r="CD165" s="178"/>
      <c r="CE165" s="178"/>
      <c r="CF165" s="178"/>
      <c r="CG165" s="178"/>
      <c r="CH165" s="178"/>
      <c r="CI165" s="175"/>
      <c r="CJ165" s="174"/>
      <c r="CK165" s="174"/>
      <c r="CL165" s="174"/>
      <c r="CM165" s="174"/>
      <c r="CN165" s="174"/>
      <c r="CO165" s="174"/>
      <c r="CP165" s="174"/>
      <c r="CQ165" s="174"/>
      <c r="CR165" s="174"/>
      <c r="CS165" s="174"/>
      <c r="CT165" s="174"/>
      <c r="CU165" s="174"/>
      <c r="CV165" s="174"/>
      <c r="CW165" s="174"/>
      <c r="CX165" s="175"/>
      <c r="CY165" s="174"/>
      <c r="CZ165" s="174"/>
      <c r="DA165" s="174"/>
      <c r="DB165" s="174"/>
      <c r="DC165" s="174"/>
      <c r="DD165" s="174"/>
      <c r="DE165" s="174"/>
      <c r="DF165" s="174"/>
      <c r="DG165" s="174"/>
      <c r="DH165" s="174"/>
      <c r="DI165" s="174"/>
      <c r="DJ165" s="174"/>
      <c r="DK165" s="174"/>
    </row>
    <row r="166" spans="3:115">
      <c r="C166" s="178"/>
      <c r="D166" s="178"/>
      <c r="E166" s="178"/>
      <c r="F166" s="178"/>
      <c r="G166" s="178"/>
      <c r="H166" s="174"/>
      <c r="I166" s="174"/>
      <c r="J166" s="174"/>
      <c r="K166" s="174"/>
      <c r="L166" s="174"/>
      <c r="M166" s="175"/>
      <c r="N166" s="175"/>
      <c r="O166" s="174"/>
      <c r="P166" s="178"/>
      <c r="Q166" s="178"/>
      <c r="R166" s="178"/>
      <c r="S166" s="178"/>
      <c r="T166" s="174"/>
      <c r="U166" s="174"/>
      <c r="V166" s="174"/>
      <c r="W166" s="174"/>
      <c r="X166" s="174"/>
      <c r="Y166" s="175"/>
      <c r="Z166" s="175"/>
      <c r="AA166" s="250">
        <v>44712</v>
      </c>
      <c r="AB166" s="178">
        <v>0.39998091899999999</v>
      </c>
      <c r="AC166" s="178">
        <v>0.61463082999999996</v>
      </c>
      <c r="AD166" s="178">
        <v>0.80765659493904696</v>
      </c>
      <c r="AE166" s="178">
        <v>1.1429232905852484</v>
      </c>
      <c r="AF166" s="178">
        <v>1.5439716759712114</v>
      </c>
      <c r="AH166" s="178"/>
      <c r="AI166" s="178"/>
      <c r="AJ166" s="175"/>
      <c r="AK166" s="175"/>
      <c r="AL166" s="174"/>
      <c r="AM166" s="178"/>
      <c r="AN166" s="178"/>
      <c r="AO166" s="178"/>
      <c r="AP166" s="178"/>
      <c r="AQ166" s="178"/>
      <c r="AR166" s="178"/>
      <c r="AS166" s="178"/>
      <c r="AT166" s="178"/>
      <c r="AU166" s="178"/>
      <c r="AV166" s="178"/>
      <c r="AW166" s="178"/>
      <c r="AX166" s="178"/>
      <c r="AY166" s="178"/>
      <c r="AZ166" s="175"/>
      <c r="BA166" s="175"/>
      <c r="BB166" s="177"/>
      <c r="BC166" s="178"/>
      <c r="BD166" s="178"/>
      <c r="BE166" s="178"/>
      <c r="BF166" s="174"/>
      <c r="BG166" s="174"/>
      <c r="BH166" s="174"/>
      <c r="BI166" s="174"/>
      <c r="BJ166" s="174"/>
      <c r="BK166" s="174"/>
      <c r="BL166" s="178"/>
      <c r="BM166" s="178"/>
      <c r="BN166" s="178"/>
      <c r="BO166" s="178"/>
      <c r="BP166" s="178"/>
      <c r="BQ166" s="178"/>
      <c r="BR166" s="175"/>
      <c r="BS166" s="174"/>
      <c r="BT166" s="178"/>
      <c r="BU166" s="178"/>
      <c r="BV166" s="178"/>
      <c r="BW166" s="267"/>
      <c r="BX166" s="178"/>
      <c r="BY166" s="178"/>
      <c r="BZ166" s="178"/>
      <c r="CA166" s="254"/>
      <c r="CB166" s="178"/>
      <c r="CC166" s="178"/>
      <c r="CD166" s="178"/>
      <c r="CE166" s="178"/>
      <c r="CF166" s="178"/>
      <c r="CG166" s="178"/>
      <c r="CH166" s="178"/>
      <c r="CI166" s="175"/>
      <c r="CJ166" s="174"/>
      <c r="CK166" s="174"/>
      <c r="CL166" s="174"/>
      <c r="CM166" s="174"/>
      <c r="CN166" s="174"/>
      <c r="CO166" s="174"/>
      <c r="CP166" s="174"/>
      <c r="CQ166" s="174"/>
      <c r="CR166" s="174"/>
      <c r="CS166" s="174"/>
      <c r="CT166" s="174"/>
      <c r="CU166" s="174"/>
      <c r="CV166" s="174"/>
      <c r="CW166" s="174"/>
      <c r="CX166" s="175"/>
      <c r="CY166" s="174"/>
      <c r="CZ166" s="174"/>
      <c r="DA166" s="174"/>
      <c r="DB166" s="174"/>
      <c r="DC166" s="174"/>
      <c r="DD166" s="174"/>
      <c r="DE166" s="174"/>
      <c r="DF166" s="174"/>
      <c r="DG166" s="174"/>
      <c r="DH166" s="174"/>
      <c r="DI166" s="174"/>
      <c r="DJ166" s="174"/>
      <c r="DK166" s="174"/>
    </row>
    <row r="167" spans="3:115">
      <c r="C167" s="178"/>
      <c r="D167" s="178"/>
      <c r="E167" s="178"/>
      <c r="F167" s="178"/>
      <c r="G167" s="178"/>
      <c r="H167" s="174"/>
      <c r="I167" s="174"/>
      <c r="J167" s="174"/>
      <c r="K167" s="174"/>
      <c r="L167" s="174"/>
      <c r="M167" s="175"/>
      <c r="N167" s="175"/>
      <c r="O167" s="174"/>
      <c r="P167" s="178"/>
      <c r="Q167" s="178"/>
      <c r="R167" s="178"/>
      <c r="S167" s="178"/>
      <c r="T167" s="174"/>
      <c r="U167" s="174"/>
      <c r="V167" s="174"/>
      <c r="W167" s="174"/>
      <c r="X167" s="174"/>
      <c r="Y167" s="175"/>
      <c r="Z167" s="175"/>
      <c r="AA167" s="250">
        <v>44742</v>
      </c>
      <c r="AB167" s="178">
        <v>0.394491176</v>
      </c>
      <c r="AC167" s="178">
        <v>0.62067775099999989</v>
      </c>
      <c r="AD167" s="178">
        <v>0.80494761142964877</v>
      </c>
      <c r="AE167" s="178">
        <v>1.166066161969078</v>
      </c>
      <c r="AF167" s="178">
        <v>1.5734136795899392</v>
      </c>
      <c r="AH167" s="178"/>
      <c r="AI167" s="178"/>
      <c r="AJ167" s="175"/>
      <c r="AK167" s="175"/>
      <c r="AL167" s="174"/>
      <c r="AM167" s="178"/>
      <c r="AN167" s="178"/>
      <c r="AO167" s="178"/>
      <c r="AP167" s="178"/>
      <c r="AQ167" s="178"/>
      <c r="AR167" s="178"/>
      <c r="AS167" s="178"/>
      <c r="AT167" s="178"/>
      <c r="AU167" s="178"/>
      <c r="AV167" s="178"/>
      <c r="AW167" s="178"/>
      <c r="AX167" s="178"/>
      <c r="AY167" s="178"/>
      <c r="AZ167" s="175"/>
      <c r="BA167" s="175"/>
      <c r="BB167" s="177"/>
      <c r="BC167" s="178"/>
      <c r="BD167" s="178"/>
      <c r="BE167" s="178"/>
      <c r="BF167" s="174"/>
      <c r="BG167" s="174"/>
      <c r="BH167" s="174"/>
      <c r="BI167" s="174"/>
      <c r="BJ167" s="174"/>
      <c r="BK167" s="174"/>
      <c r="BL167" s="178"/>
      <c r="BM167" s="178"/>
      <c r="BN167" s="178"/>
      <c r="BO167" s="178"/>
      <c r="BP167" s="178"/>
      <c r="BQ167" s="178"/>
      <c r="BR167" s="175"/>
      <c r="BS167" s="174"/>
      <c r="BT167" s="178"/>
      <c r="BU167" s="178"/>
      <c r="BV167" s="178"/>
      <c r="BW167" s="267"/>
      <c r="BX167" s="178"/>
      <c r="BY167" s="178"/>
      <c r="BZ167" s="178"/>
      <c r="CA167" s="254"/>
      <c r="CB167" s="178"/>
      <c r="CC167" s="178"/>
      <c r="CD167" s="178"/>
      <c r="CE167" s="178"/>
      <c r="CF167" s="178"/>
      <c r="CG167" s="178"/>
      <c r="CH167" s="178"/>
      <c r="CI167" s="175"/>
      <c r="CJ167" s="174"/>
      <c r="CK167" s="174"/>
      <c r="CL167" s="174"/>
      <c r="CM167" s="174"/>
      <c r="CN167" s="174"/>
      <c r="CO167" s="174"/>
      <c r="CP167" s="174"/>
      <c r="CQ167" s="174"/>
      <c r="CR167" s="174"/>
      <c r="CS167" s="174"/>
      <c r="CT167" s="174"/>
      <c r="CU167" s="174"/>
      <c r="CV167" s="174"/>
      <c r="CW167" s="174"/>
      <c r="CX167" s="175"/>
      <c r="CY167" s="174"/>
      <c r="CZ167" s="174"/>
      <c r="DA167" s="174"/>
      <c r="DB167" s="174"/>
      <c r="DC167" s="174"/>
      <c r="DD167" s="174"/>
      <c r="DE167" s="174"/>
      <c r="DF167" s="174"/>
      <c r="DG167" s="174"/>
      <c r="DH167" s="174"/>
      <c r="DI167" s="174"/>
      <c r="DJ167" s="174"/>
      <c r="DK167" s="174"/>
    </row>
    <row r="168" spans="3:115">
      <c r="C168" s="178"/>
      <c r="D168" s="178"/>
      <c r="E168" s="178"/>
      <c r="F168" s="178"/>
      <c r="G168" s="178"/>
      <c r="H168" s="174"/>
      <c r="I168" s="174"/>
      <c r="J168" s="174"/>
      <c r="K168" s="174"/>
      <c r="L168" s="174"/>
      <c r="M168" s="175"/>
      <c r="N168" s="175"/>
      <c r="O168" s="174"/>
      <c r="P168" s="178"/>
      <c r="Q168" s="178"/>
      <c r="R168" s="178"/>
      <c r="S168" s="178"/>
      <c r="T168" s="174"/>
      <c r="U168" s="174"/>
      <c r="V168" s="174"/>
      <c r="W168" s="174"/>
      <c r="X168" s="174"/>
      <c r="Y168" s="175"/>
      <c r="Z168" s="175">
        <v>44742</v>
      </c>
      <c r="AA168" s="250">
        <v>44773</v>
      </c>
      <c r="AB168" s="178">
        <v>0.38749900300000001</v>
      </c>
      <c r="AC168" s="178">
        <v>0.60042704400000002</v>
      </c>
      <c r="AD168" s="178">
        <v>0.77945553111492638</v>
      </c>
      <c r="AE168" s="178">
        <v>1.1148602636011573</v>
      </c>
      <c r="AF168" s="178">
        <v>1.5054897296402403</v>
      </c>
      <c r="AH168" s="178"/>
      <c r="AI168" s="178"/>
      <c r="AJ168" s="175"/>
      <c r="AK168" s="175"/>
      <c r="AL168" s="174"/>
      <c r="AM168" s="178"/>
      <c r="AN168" s="178"/>
      <c r="AO168" s="178"/>
      <c r="AP168" s="178"/>
      <c r="AQ168" s="178"/>
      <c r="AR168" s="178"/>
      <c r="AS168" s="178"/>
      <c r="AT168" s="178"/>
      <c r="AU168" s="178"/>
      <c r="AV168" s="178"/>
      <c r="AW168" s="178"/>
      <c r="AX168" s="178"/>
      <c r="AY168" s="178"/>
      <c r="AZ168" s="175"/>
      <c r="BA168" s="175"/>
      <c r="BB168" s="177"/>
      <c r="BC168" s="178"/>
      <c r="BD168" s="178"/>
      <c r="BE168" s="178"/>
      <c r="BF168" s="174"/>
      <c r="BG168" s="174"/>
      <c r="BH168" s="174"/>
      <c r="BI168" s="174"/>
      <c r="BJ168" s="174"/>
      <c r="BK168" s="174"/>
      <c r="BL168" s="178"/>
      <c r="BM168" s="178"/>
      <c r="BN168" s="178"/>
      <c r="BO168" s="178"/>
      <c r="BP168" s="178"/>
      <c r="BQ168" s="178"/>
      <c r="BR168" s="175"/>
      <c r="BS168" s="174"/>
      <c r="BT168" s="178"/>
      <c r="BU168" s="178"/>
      <c r="BV168" s="178"/>
      <c r="BW168" s="267"/>
      <c r="BX168" s="178"/>
      <c r="BY168" s="178"/>
      <c r="BZ168" s="178"/>
      <c r="CA168" s="254"/>
      <c r="CB168" s="178"/>
      <c r="CC168" s="178"/>
      <c r="CD168" s="178"/>
      <c r="CE168" s="178"/>
      <c r="CF168" s="178"/>
      <c r="CG168" s="178"/>
      <c r="CH168" s="178"/>
      <c r="CI168" s="175"/>
      <c r="CJ168" s="174"/>
      <c r="CK168" s="174"/>
      <c r="CL168" s="174"/>
      <c r="CM168" s="174"/>
      <c r="CN168" s="174"/>
      <c r="CO168" s="174"/>
      <c r="CP168" s="174"/>
      <c r="CQ168" s="174"/>
      <c r="CR168" s="174"/>
      <c r="CS168" s="174"/>
      <c r="CT168" s="174"/>
      <c r="CU168" s="174"/>
      <c r="CV168" s="174"/>
      <c r="CW168" s="174"/>
      <c r="CX168" s="175"/>
      <c r="CY168" s="174"/>
      <c r="CZ168" s="174"/>
      <c r="DA168" s="174"/>
      <c r="DB168" s="174"/>
      <c r="DC168" s="174"/>
      <c r="DD168" s="174"/>
      <c r="DE168" s="174"/>
      <c r="DF168" s="174"/>
      <c r="DG168" s="174"/>
      <c r="DH168" s="174"/>
      <c r="DI168" s="174"/>
      <c r="DJ168" s="174"/>
      <c r="DK168" s="174"/>
    </row>
    <row r="169" spans="3:115">
      <c r="C169" s="178"/>
      <c r="D169" s="178"/>
      <c r="E169" s="178"/>
      <c r="F169" s="178"/>
      <c r="G169" s="178"/>
      <c r="H169" s="174"/>
      <c r="I169" s="174"/>
      <c r="J169" s="174"/>
      <c r="K169" s="174"/>
      <c r="L169" s="174"/>
      <c r="M169" s="175"/>
      <c r="N169" s="175"/>
      <c r="O169" s="174"/>
      <c r="P169" s="178"/>
      <c r="Q169" s="178"/>
      <c r="R169" s="178"/>
      <c r="S169" s="178"/>
      <c r="T169" s="174"/>
      <c r="U169" s="174"/>
      <c r="V169" s="174"/>
      <c r="W169" s="174"/>
      <c r="X169" s="174"/>
      <c r="Y169" s="175"/>
      <c r="Z169" s="175"/>
      <c r="AA169" s="250">
        <v>44804</v>
      </c>
      <c r="AB169" s="178">
        <v>0.38402968700000001</v>
      </c>
      <c r="AC169" s="178">
        <v>0.63085246400000006</v>
      </c>
      <c r="AD169" s="178">
        <v>0.76509198871505346</v>
      </c>
      <c r="AE169" s="178">
        <v>1.1638580729138985</v>
      </c>
      <c r="AF169" s="178">
        <v>1.5649148890017801</v>
      </c>
      <c r="AH169" s="178"/>
      <c r="AI169" s="178"/>
      <c r="AJ169" s="175"/>
      <c r="AK169" s="175"/>
      <c r="AL169" s="174"/>
      <c r="AM169" s="178"/>
      <c r="AN169" s="178"/>
      <c r="AO169" s="178"/>
      <c r="AP169" s="178"/>
      <c r="AQ169" s="178"/>
      <c r="AR169" s="178"/>
      <c r="AS169" s="178"/>
      <c r="AT169" s="178"/>
      <c r="AU169" s="178"/>
      <c r="AV169" s="178"/>
      <c r="AW169" s="178"/>
      <c r="AX169" s="178"/>
      <c r="AY169" s="178"/>
      <c r="AZ169" s="175"/>
      <c r="BA169" s="175"/>
      <c r="BB169" s="177"/>
      <c r="BC169" s="178"/>
      <c r="BD169" s="178"/>
      <c r="BE169" s="178"/>
      <c r="BF169" s="174"/>
      <c r="BG169" s="174"/>
      <c r="BH169" s="174"/>
      <c r="BI169" s="174"/>
      <c r="BJ169" s="174"/>
      <c r="BK169" s="174"/>
      <c r="BL169" s="178"/>
      <c r="BM169" s="178"/>
      <c r="BN169" s="178"/>
      <c r="BO169" s="178"/>
      <c r="BP169" s="178"/>
      <c r="BQ169" s="178"/>
      <c r="BR169" s="175"/>
      <c r="BS169" s="174"/>
      <c r="BT169" s="178"/>
      <c r="BU169" s="178"/>
      <c r="BV169" s="178"/>
      <c r="BW169" s="267"/>
      <c r="BX169" s="178"/>
      <c r="BY169" s="178"/>
      <c r="BZ169" s="178"/>
      <c r="CA169" s="254"/>
      <c r="CB169" s="178"/>
      <c r="CC169" s="178"/>
      <c r="CD169" s="178"/>
      <c r="CE169" s="178"/>
      <c r="CF169" s="178"/>
      <c r="CG169" s="178"/>
      <c r="CH169" s="178"/>
      <c r="CI169" s="175"/>
      <c r="CJ169" s="174"/>
      <c r="CK169" s="174"/>
      <c r="CL169" s="174"/>
      <c r="CM169" s="174"/>
      <c r="CN169" s="174"/>
      <c r="CO169" s="174"/>
      <c r="CP169" s="174"/>
      <c r="CQ169" s="174"/>
      <c r="CR169" s="174"/>
      <c r="CS169" s="174"/>
      <c r="CT169" s="174"/>
      <c r="CU169" s="174"/>
      <c r="CV169" s="174"/>
      <c r="CW169" s="174"/>
      <c r="CX169" s="175"/>
      <c r="CY169" s="174"/>
      <c r="CZ169" s="174"/>
      <c r="DA169" s="174"/>
      <c r="DB169" s="174"/>
      <c r="DC169" s="174"/>
      <c r="DD169" s="174"/>
      <c r="DE169" s="174"/>
      <c r="DF169" s="174"/>
      <c r="DG169" s="174"/>
      <c r="DH169" s="174"/>
      <c r="DI169" s="174"/>
      <c r="DJ169" s="174"/>
      <c r="DK169" s="174"/>
    </row>
    <row r="170" spans="3:115">
      <c r="C170" s="178"/>
      <c r="D170" s="178"/>
      <c r="E170" s="178"/>
      <c r="F170" s="178"/>
      <c r="G170" s="178"/>
      <c r="H170" s="174"/>
      <c r="I170" s="174"/>
      <c r="J170" s="174"/>
      <c r="K170" s="174"/>
      <c r="L170" s="174"/>
      <c r="M170" s="175"/>
      <c r="N170" s="175"/>
      <c r="O170" s="174"/>
      <c r="P170" s="178"/>
      <c r="Q170" s="178"/>
      <c r="R170" s="178"/>
      <c r="S170" s="178"/>
      <c r="T170" s="174"/>
      <c r="U170" s="174"/>
      <c r="V170" s="174"/>
      <c r="W170" s="174"/>
      <c r="X170" s="174"/>
      <c r="Y170" s="175"/>
      <c r="Z170" s="175"/>
      <c r="AA170" s="250">
        <v>44834</v>
      </c>
      <c r="AB170" s="178">
        <v>0.38789446400000005</v>
      </c>
      <c r="AC170" s="178">
        <v>0.62292395499999997</v>
      </c>
      <c r="AD170" s="178">
        <v>0.7644258600814885</v>
      </c>
      <c r="AE170" s="178">
        <v>1.1437196631921851</v>
      </c>
      <c r="AF170" s="178">
        <v>1.5236981678954593</v>
      </c>
      <c r="AH170" s="178"/>
      <c r="AI170" s="178"/>
      <c r="AJ170" s="175"/>
      <c r="AK170" s="175"/>
      <c r="AL170" s="174"/>
      <c r="AM170" s="178"/>
      <c r="AN170" s="178"/>
      <c r="AO170" s="178"/>
      <c r="AP170" s="178"/>
      <c r="AQ170" s="178"/>
      <c r="AR170" s="178"/>
      <c r="AS170" s="178"/>
      <c r="AT170" s="178"/>
      <c r="AU170" s="178"/>
      <c r="AV170" s="178"/>
      <c r="AW170" s="178"/>
      <c r="AX170" s="178"/>
      <c r="AY170" s="178"/>
      <c r="AZ170" s="175"/>
      <c r="BA170" s="175"/>
      <c r="BB170" s="177"/>
      <c r="BC170" s="178"/>
      <c r="BD170" s="178"/>
      <c r="BE170" s="178"/>
      <c r="BF170" s="174"/>
      <c r="BG170" s="174"/>
      <c r="BH170" s="174"/>
      <c r="BI170" s="174"/>
      <c r="BJ170" s="174"/>
      <c r="BK170" s="174"/>
      <c r="BL170" s="178"/>
      <c r="BM170" s="178"/>
      <c r="BN170" s="178"/>
      <c r="BO170" s="178"/>
      <c r="BP170" s="178"/>
      <c r="BQ170" s="178"/>
      <c r="BR170" s="175"/>
      <c r="BS170" s="174"/>
      <c r="BT170" s="178"/>
      <c r="BU170" s="178"/>
      <c r="BV170" s="178"/>
      <c r="BW170" s="267"/>
      <c r="BX170" s="178"/>
      <c r="BY170" s="178"/>
      <c r="BZ170" s="178"/>
      <c r="CA170" s="254"/>
      <c r="CB170" s="178"/>
      <c r="CC170" s="178"/>
      <c r="CD170" s="178"/>
      <c r="CE170" s="178"/>
      <c r="CF170" s="178"/>
      <c r="CG170" s="178"/>
      <c r="CH170" s="178"/>
      <c r="CI170" s="175"/>
      <c r="CJ170" s="174"/>
      <c r="CK170" s="174"/>
      <c r="CL170" s="174"/>
      <c r="CM170" s="174"/>
      <c r="CN170" s="174"/>
      <c r="CO170" s="174"/>
      <c r="CP170" s="174"/>
      <c r="CQ170" s="174"/>
      <c r="CR170" s="174"/>
      <c r="CS170" s="174"/>
      <c r="CT170" s="174"/>
      <c r="CU170" s="174"/>
      <c r="CV170" s="174"/>
      <c r="CW170" s="174"/>
      <c r="CX170" s="175"/>
      <c r="CY170" s="174"/>
      <c r="CZ170" s="174"/>
      <c r="DA170" s="174"/>
      <c r="DB170" s="174"/>
      <c r="DC170" s="174"/>
      <c r="DD170" s="174"/>
      <c r="DE170" s="174"/>
      <c r="DF170" s="174"/>
      <c r="DG170" s="174"/>
      <c r="DH170" s="174"/>
      <c r="DI170" s="174"/>
      <c r="DJ170" s="174"/>
      <c r="DK170" s="174"/>
    </row>
    <row r="171" spans="3:115">
      <c r="C171" s="178"/>
      <c r="D171" s="178"/>
      <c r="E171" s="178"/>
      <c r="F171" s="178"/>
      <c r="G171" s="178"/>
      <c r="H171" s="174"/>
      <c r="I171" s="174"/>
      <c r="J171" s="174"/>
      <c r="K171" s="174"/>
      <c r="L171" s="174"/>
      <c r="M171" s="175"/>
      <c r="N171" s="175"/>
      <c r="O171" s="174"/>
      <c r="P171" s="178"/>
      <c r="Q171" s="178"/>
      <c r="R171" s="178"/>
      <c r="S171" s="178"/>
      <c r="T171" s="174"/>
      <c r="U171" s="174"/>
      <c r="V171" s="174"/>
      <c r="W171" s="174"/>
      <c r="X171" s="174"/>
      <c r="Y171" s="175"/>
      <c r="Z171" s="175"/>
      <c r="AA171" s="250">
        <v>44865</v>
      </c>
      <c r="AB171" s="178">
        <v>0.38963382499999999</v>
      </c>
      <c r="AC171" s="178">
        <v>0.62949681699999993</v>
      </c>
      <c r="AD171" s="178">
        <v>0.7647202172963139</v>
      </c>
      <c r="AE171" s="178">
        <v>1.1521372806544068</v>
      </c>
      <c r="AF171" s="178">
        <v>1.5361779454330962</v>
      </c>
      <c r="AH171" s="178"/>
      <c r="AI171" s="178"/>
      <c r="AJ171" s="175"/>
      <c r="AK171" s="175"/>
      <c r="AL171" s="174"/>
      <c r="AM171" s="178"/>
      <c r="AN171" s="178"/>
      <c r="AO171" s="178"/>
      <c r="AP171" s="178"/>
      <c r="AQ171" s="178"/>
      <c r="AR171" s="178"/>
      <c r="AS171" s="178"/>
      <c r="AT171" s="178"/>
      <c r="AU171" s="178"/>
      <c r="AV171" s="178"/>
      <c r="AW171" s="178"/>
      <c r="AX171" s="178"/>
      <c r="AY171" s="178"/>
      <c r="AZ171" s="175"/>
      <c r="BA171" s="175"/>
      <c r="BB171" s="177"/>
      <c r="BC171" s="178"/>
      <c r="BD171" s="178"/>
      <c r="BE171" s="178"/>
      <c r="BF171" s="174"/>
      <c r="BG171" s="174"/>
      <c r="BH171" s="174"/>
      <c r="BI171" s="174"/>
      <c r="BJ171" s="174"/>
      <c r="BK171" s="174"/>
      <c r="BL171" s="178"/>
      <c r="BM171" s="178"/>
      <c r="BN171" s="178"/>
      <c r="BO171" s="178"/>
      <c r="BP171" s="178"/>
      <c r="BQ171" s="178"/>
      <c r="BR171" s="175"/>
      <c r="BS171" s="174"/>
      <c r="BT171" s="178"/>
      <c r="BU171" s="178"/>
      <c r="BV171" s="178"/>
      <c r="BW171" s="267"/>
      <c r="BX171" s="178"/>
      <c r="BY171" s="178"/>
      <c r="BZ171" s="178"/>
      <c r="CA171" s="254"/>
      <c r="CB171" s="178"/>
      <c r="CC171" s="178"/>
      <c r="CD171" s="178"/>
      <c r="CE171" s="178"/>
      <c r="CF171" s="178"/>
      <c r="CG171" s="178"/>
      <c r="CH171" s="178"/>
      <c r="CI171" s="175"/>
      <c r="CJ171" s="174"/>
      <c r="CK171" s="174"/>
      <c r="CL171" s="174"/>
      <c r="CM171" s="174"/>
      <c r="CN171" s="174"/>
      <c r="CO171" s="174"/>
      <c r="CP171" s="174"/>
      <c r="CQ171" s="174"/>
      <c r="CR171" s="174"/>
      <c r="CS171" s="174"/>
      <c r="CT171" s="174"/>
      <c r="CU171" s="174"/>
      <c r="CV171" s="174"/>
      <c r="CW171" s="174"/>
      <c r="CX171" s="175"/>
      <c r="CY171" s="174"/>
      <c r="CZ171" s="174"/>
      <c r="DA171" s="174"/>
      <c r="DB171" s="174"/>
      <c r="DC171" s="174"/>
      <c r="DD171" s="174"/>
      <c r="DE171" s="174"/>
      <c r="DF171" s="174"/>
      <c r="DG171" s="174"/>
      <c r="DH171" s="174"/>
      <c r="DI171" s="174"/>
      <c r="DJ171" s="174"/>
      <c r="DK171" s="174"/>
    </row>
    <row r="172" spans="3:115">
      <c r="C172" s="178"/>
      <c r="D172" s="178"/>
      <c r="E172" s="178"/>
      <c r="F172" s="178"/>
      <c r="G172" s="178"/>
      <c r="H172" s="174"/>
      <c r="I172" s="174"/>
      <c r="J172" s="174"/>
      <c r="K172" s="174"/>
      <c r="L172" s="174"/>
      <c r="M172" s="175"/>
      <c r="N172" s="175"/>
      <c r="O172" s="174"/>
      <c r="P172" s="178"/>
      <c r="Q172" s="178"/>
      <c r="R172" s="178"/>
      <c r="S172" s="178"/>
      <c r="T172" s="174"/>
      <c r="U172" s="174"/>
      <c r="V172" s="174"/>
      <c r="W172" s="174"/>
      <c r="X172" s="174"/>
      <c r="Y172" s="175"/>
      <c r="Z172" s="175"/>
      <c r="AA172" s="250">
        <v>44895</v>
      </c>
      <c r="AB172" s="178">
        <v>0.38566940699999996</v>
      </c>
      <c r="AC172" s="178">
        <v>0.64681335900000003</v>
      </c>
      <c r="AD172" s="178">
        <v>0.75035430170447603</v>
      </c>
      <c r="AE172" s="178">
        <v>1.1745815861291669</v>
      </c>
      <c r="AF172" s="178">
        <v>1.5565494092020007</v>
      </c>
      <c r="AH172" s="178"/>
      <c r="AI172" s="178"/>
      <c r="AJ172" s="175"/>
      <c r="AK172" s="175"/>
      <c r="AL172" s="174"/>
      <c r="AM172" s="178"/>
      <c r="AN172" s="178"/>
      <c r="AO172" s="178"/>
      <c r="AP172" s="178"/>
      <c r="AQ172" s="178"/>
      <c r="AR172" s="178"/>
      <c r="AS172" s="178"/>
      <c r="AT172" s="178"/>
      <c r="AU172" s="178"/>
      <c r="AV172" s="178"/>
      <c r="AW172" s="178"/>
      <c r="AX172" s="178"/>
      <c r="AY172" s="178"/>
      <c r="AZ172" s="175"/>
      <c r="BA172" s="175"/>
      <c r="BB172" s="177"/>
      <c r="BC172" s="178"/>
      <c r="BD172" s="178"/>
      <c r="BE172" s="178"/>
      <c r="BF172" s="174"/>
      <c r="BG172" s="174"/>
      <c r="BH172" s="174"/>
      <c r="BI172" s="174"/>
      <c r="BJ172" s="174"/>
      <c r="BK172" s="174"/>
      <c r="BL172" s="178"/>
      <c r="BM172" s="178"/>
      <c r="BN172" s="178"/>
      <c r="BO172" s="178"/>
      <c r="BP172" s="178"/>
      <c r="BQ172" s="178"/>
      <c r="BR172" s="175"/>
      <c r="BS172" s="174"/>
      <c r="BT172" s="178"/>
      <c r="BU172" s="178"/>
      <c r="BV172" s="178"/>
      <c r="BW172" s="267"/>
      <c r="BX172" s="178"/>
      <c r="BY172" s="178"/>
      <c r="BZ172" s="178"/>
      <c r="CA172" s="254"/>
      <c r="CB172" s="178"/>
      <c r="CC172" s="178"/>
      <c r="CD172" s="178"/>
      <c r="CE172" s="178"/>
      <c r="CF172" s="178"/>
      <c r="CG172" s="178"/>
      <c r="CH172" s="178"/>
      <c r="CI172" s="175"/>
      <c r="CJ172" s="174"/>
      <c r="CK172" s="174"/>
      <c r="CL172" s="174"/>
      <c r="CM172" s="174"/>
      <c r="CN172" s="174"/>
      <c r="CO172" s="174"/>
      <c r="CP172" s="174"/>
      <c r="CQ172" s="174"/>
      <c r="CR172" s="174"/>
      <c r="CS172" s="174"/>
      <c r="CT172" s="174"/>
      <c r="CU172" s="174"/>
      <c r="CV172" s="174"/>
      <c r="CW172" s="174"/>
      <c r="CX172" s="175"/>
      <c r="CY172" s="174"/>
      <c r="CZ172" s="174"/>
      <c r="DA172" s="174"/>
      <c r="DB172" s="174"/>
      <c r="DC172" s="174"/>
      <c r="DD172" s="174"/>
      <c r="DE172" s="174"/>
      <c r="DF172" s="174"/>
      <c r="DG172" s="174"/>
      <c r="DH172" s="174"/>
      <c r="DI172" s="174"/>
      <c r="DJ172" s="174"/>
      <c r="DK172" s="174"/>
    </row>
    <row r="173" spans="3:115">
      <c r="C173" s="178"/>
      <c r="D173" s="178"/>
      <c r="E173" s="178"/>
      <c r="F173" s="178"/>
      <c r="G173" s="178"/>
      <c r="H173" s="174"/>
      <c r="I173" s="174"/>
      <c r="J173" s="174"/>
      <c r="K173" s="174"/>
      <c r="L173" s="174"/>
      <c r="M173" s="175"/>
      <c r="N173" s="175"/>
      <c r="O173" s="174"/>
      <c r="P173" s="178"/>
      <c r="Q173" s="178"/>
      <c r="R173" s="178"/>
      <c r="S173" s="178"/>
      <c r="T173" s="174"/>
      <c r="U173" s="174"/>
      <c r="V173" s="174"/>
      <c r="W173" s="174"/>
      <c r="X173" s="174"/>
      <c r="Y173" s="175"/>
      <c r="Z173" s="175"/>
      <c r="AA173" s="250">
        <v>44926</v>
      </c>
      <c r="AB173" s="178">
        <v>0.36024480399999997</v>
      </c>
      <c r="AC173" s="178">
        <v>0.62801145899999999</v>
      </c>
      <c r="AD173" s="178">
        <v>0.69023619736130992</v>
      </c>
      <c r="AE173" s="178">
        <v>1.1257299293292187</v>
      </c>
      <c r="AF173" s="178">
        <v>1.5009698038527775</v>
      </c>
      <c r="AH173" s="178"/>
      <c r="AI173" s="178"/>
      <c r="AJ173" s="175"/>
      <c r="AK173" s="175"/>
      <c r="AL173" s="174"/>
      <c r="AM173" s="178"/>
      <c r="AN173" s="178"/>
      <c r="AO173" s="178"/>
      <c r="AP173" s="178"/>
      <c r="AQ173" s="178"/>
      <c r="AR173" s="178"/>
      <c r="AS173" s="178"/>
      <c r="AT173" s="178"/>
      <c r="AU173" s="178"/>
      <c r="AV173" s="178"/>
      <c r="AW173" s="178"/>
      <c r="AX173" s="178"/>
      <c r="AY173" s="178"/>
      <c r="AZ173" s="175"/>
      <c r="BA173" s="175"/>
      <c r="BB173" s="177"/>
      <c r="BC173" s="178"/>
      <c r="BD173" s="178"/>
      <c r="BE173" s="178"/>
      <c r="BF173" s="174"/>
      <c r="BG173" s="174"/>
      <c r="BH173" s="174"/>
      <c r="BI173" s="174"/>
      <c r="BJ173" s="174"/>
      <c r="BK173" s="174"/>
      <c r="BL173" s="178"/>
      <c r="BM173" s="178"/>
      <c r="BN173" s="178"/>
      <c r="BO173" s="178"/>
      <c r="BP173" s="178"/>
      <c r="BQ173" s="178"/>
      <c r="BR173" s="175"/>
      <c r="BS173" s="174"/>
      <c r="BT173" s="178"/>
      <c r="BU173" s="178"/>
      <c r="BV173" s="178"/>
      <c r="BW173" s="267"/>
      <c r="BX173" s="178"/>
      <c r="BY173" s="178"/>
      <c r="BZ173" s="178"/>
      <c r="CA173" s="254"/>
      <c r="CB173" s="178"/>
      <c r="CC173" s="178"/>
      <c r="CD173" s="178"/>
      <c r="CE173" s="178"/>
      <c r="CF173" s="178"/>
      <c r="CG173" s="178"/>
      <c r="CH173" s="178"/>
      <c r="CI173" s="175"/>
      <c r="CJ173" s="174"/>
      <c r="CK173" s="174"/>
      <c r="CL173" s="174"/>
      <c r="CM173" s="174"/>
      <c r="CN173" s="174"/>
      <c r="CO173" s="174"/>
      <c r="CP173" s="174"/>
      <c r="CQ173" s="174"/>
      <c r="CR173" s="174"/>
      <c r="CS173" s="174"/>
      <c r="CT173" s="174"/>
      <c r="CU173" s="174"/>
      <c r="CV173" s="174"/>
      <c r="CW173" s="174"/>
      <c r="CX173" s="175"/>
      <c r="CY173" s="174"/>
      <c r="CZ173" s="174"/>
      <c r="DA173" s="174"/>
      <c r="DB173" s="174"/>
      <c r="DC173" s="174"/>
      <c r="DD173" s="174"/>
      <c r="DE173" s="174"/>
      <c r="DF173" s="174"/>
      <c r="DG173" s="174"/>
      <c r="DH173" s="174"/>
      <c r="DI173" s="174"/>
      <c r="DJ173" s="174"/>
      <c r="DK173" s="174"/>
    </row>
    <row r="174" spans="3:115">
      <c r="C174" s="178"/>
      <c r="D174" s="178"/>
      <c r="E174" s="178"/>
      <c r="F174" s="178"/>
      <c r="G174" s="178"/>
      <c r="H174" s="174"/>
      <c r="I174" s="174"/>
      <c r="J174" s="174"/>
      <c r="K174" s="174"/>
      <c r="L174" s="174"/>
      <c r="M174" s="175"/>
      <c r="N174" s="175"/>
      <c r="O174" s="174"/>
      <c r="P174" s="178"/>
      <c r="Q174" s="178"/>
      <c r="R174" s="178"/>
      <c r="S174" s="178"/>
      <c r="T174" s="174"/>
      <c r="U174" s="174"/>
      <c r="V174" s="174"/>
      <c r="W174" s="174"/>
      <c r="X174" s="174"/>
      <c r="Y174" s="175"/>
      <c r="Z174" s="175"/>
      <c r="AA174" s="250">
        <v>44957</v>
      </c>
      <c r="AB174" s="178">
        <v>0.37039397200000002</v>
      </c>
      <c r="AC174" s="178">
        <v>0.63572897799999994</v>
      </c>
      <c r="AD174" s="178">
        <v>0.71091692990572974</v>
      </c>
      <c r="AE174" s="178">
        <v>1.1409967802746577</v>
      </c>
      <c r="AF174" s="178">
        <v>1.5283352471792788</v>
      </c>
      <c r="AH174" s="178"/>
      <c r="AI174" s="178"/>
      <c r="AJ174" s="175"/>
      <c r="AK174" s="175"/>
      <c r="AL174" s="174"/>
      <c r="AM174" s="178"/>
      <c r="AN174" s="178"/>
      <c r="AO174" s="178"/>
      <c r="AP174" s="178"/>
      <c r="AQ174" s="178"/>
      <c r="AR174" s="178"/>
      <c r="AS174" s="178"/>
      <c r="AT174" s="178"/>
      <c r="AU174" s="178"/>
      <c r="AV174" s="178"/>
      <c r="AW174" s="178"/>
      <c r="AX174" s="178"/>
      <c r="AY174" s="178"/>
      <c r="AZ174" s="175"/>
      <c r="BA174" s="175"/>
      <c r="BB174" s="177"/>
      <c r="BC174" s="178"/>
      <c r="BD174" s="178"/>
      <c r="BE174" s="178"/>
      <c r="BF174" s="174"/>
      <c r="BG174" s="174"/>
      <c r="BH174" s="174"/>
      <c r="BI174" s="174"/>
      <c r="BJ174" s="174"/>
      <c r="BK174" s="174"/>
      <c r="BL174" s="178"/>
      <c r="BM174" s="178"/>
      <c r="BN174" s="178"/>
      <c r="BO174" s="178"/>
      <c r="BP174" s="178"/>
      <c r="BQ174" s="178"/>
      <c r="BR174" s="175"/>
      <c r="BS174" s="174"/>
      <c r="BT174" s="178"/>
      <c r="BU174" s="178"/>
      <c r="BV174" s="178"/>
      <c r="BW174" s="267"/>
      <c r="BX174" s="178"/>
      <c r="BY174" s="178"/>
      <c r="BZ174" s="178"/>
      <c r="CA174" s="254"/>
      <c r="CB174" s="178"/>
      <c r="CC174" s="178"/>
      <c r="CD174" s="178"/>
      <c r="CE174" s="178"/>
      <c r="CF174" s="178"/>
      <c r="CG174" s="178"/>
      <c r="CH174" s="178"/>
      <c r="CI174" s="175"/>
      <c r="CJ174" s="174"/>
      <c r="CK174" s="174"/>
      <c r="CL174" s="174"/>
      <c r="CM174" s="174"/>
      <c r="CN174" s="174"/>
      <c r="CO174" s="174"/>
      <c r="CP174" s="174"/>
      <c r="CQ174" s="174"/>
      <c r="CR174" s="174"/>
      <c r="CS174" s="174"/>
      <c r="CT174" s="174"/>
      <c r="CU174" s="174"/>
      <c r="CV174" s="174"/>
      <c r="CW174" s="174"/>
      <c r="CX174" s="175"/>
      <c r="CY174" s="174"/>
      <c r="CZ174" s="174"/>
      <c r="DA174" s="174"/>
      <c r="DB174" s="174"/>
      <c r="DC174" s="174"/>
      <c r="DD174" s="174"/>
      <c r="DE174" s="174"/>
      <c r="DF174" s="174"/>
      <c r="DG174" s="174"/>
      <c r="DH174" s="174"/>
      <c r="DI174" s="174"/>
      <c r="DJ174" s="174"/>
      <c r="DK174" s="174"/>
    </row>
    <row r="175" spans="3:115">
      <c r="C175" s="178"/>
      <c r="D175" s="178"/>
      <c r="E175" s="178"/>
      <c r="F175" s="178"/>
      <c r="G175" s="178"/>
      <c r="H175" s="174"/>
      <c r="I175" s="174"/>
      <c r="J175" s="174"/>
      <c r="K175" s="174"/>
      <c r="L175" s="174"/>
      <c r="M175" s="175"/>
      <c r="N175" s="175"/>
      <c r="O175" s="174"/>
      <c r="P175" s="178"/>
      <c r="Q175" s="178"/>
      <c r="R175" s="178"/>
      <c r="S175" s="178"/>
      <c r="T175" s="174"/>
      <c r="U175" s="174"/>
      <c r="V175" s="174"/>
      <c r="W175" s="174"/>
      <c r="X175" s="174"/>
      <c r="Y175" s="175"/>
      <c r="Z175" s="175"/>
      <c r="AA175" s="250">
        <v>44985</v>
      </c>
      <c r="AB175" s="178">
        <v>0.35055051400000004</v>
      </c>
      <c r="AC175" s="178">
        <v>0.59651183299999999</v>
      </c>
      <c r="AD175" s="178">
        <v>0.66921548517873031</v>
      </c>
      <c r="AE175" s="178">
        <v>1.067598716244099</v>
      </c>
      <c r="AF175" s="178">
        <v>1.4572850131190827</v>
      </c>
      <c r="AH175" s="178"/>
      <c r="AI175" s="178"/>
      <c r="AJ175" s="175"/>
      <c r="AK175" s="175"/>
      <c r="AL175" s="174"/>
      <c r="AM175" s="178"/>
      <c r="AN175" s="178"/>
      <c r="AO175" s="178"/>
      <c r="AP175" s="178"/>
      <c r="AQ175" s="178"/>
      <c r="AR175" s="178"/>
      <c r="AS175" s="178"/>
      <c r="AT175" s="178"/>
      <c r="AU175" s="178"/>
      <c r="AV175" s="178"/>
      <c r="AW175" s="178"/>
      <c r="AX175" s="178"/>
      <c r="AY175" s="178"/>
      <c r="AZ175" s="175"/>
      <c r="BA175" s="175"/>
      <c r="BB175" s="177"/>
      <c r="BC175" s="178"/>
      <c r="BD175" s="178"/>
      <c r="BE175" s="178"/>
      <c r="BF175" s="174"/>
      <c r="BG175" s="174"/>
      <c r="BH175" s="174"/>
      <c r="BI175" s="174"/>
      <c r="BJ175" s="174"/>
      <c r="BK175" s="174"/>
      <c r="BL175" s="178"/>
      <c r="BM175" s="178"/>
      <c r="BN175" s="178"/>
      <c r="BO175" s="178"/>
      <c r="BP175" s="178"/>
      <c r="BQ175" s="178"/>
      <c r="BR175" s="175"/>
      <c r="BS175" s="174"/>
      <c r="BT175" s="178"/>
      <c r="BU175" s="178"/>
      <c r="BV175" s="178"/>
      <c r="BW175" s="267"/>
      <c r="BX175" s="178"/>
      <c r="BY175" s="178"/>
      <c r="BZ175" s="178"/>
      <c r="CA175" s="254"/>
      <c r="CB175" s="178"/>
      <c r="CC175" s="178"/>
      <c r="CD175" s="178"/>
      <c r="CE175" s="178"/>
      <c r="CF175" s="178"/>
      <c r="CG175" s="178"/>
      <c r="CH175" s="178"/>
      <c r="CI175" s="175"/>
      <c r="CJ175" s="174"/>
      <c r="CK175" s="174"/>
      <c r="CL175" s="174"/>
      <c r="CM175" s="174"/>
      <c r="CN175" s="174"/>
      <c r="CO175" s="174"/>
      <c r="CP175" s="174"/>
      <c r="CQ175" s="174"/>
      <c r="CR175" s="174"/>
      <c r="CS175" s="174"/>
      <c r="CT175" s="174"/>
      <c r="CU175" s="174"/>
      <c r="CV175" s="174"/>
      <c r="CW175" s="174"/>
      <c r="CX175" s="175"/>
      <c r="CY175" s="174"/>
      <c r="CZ175" s="174"/>
      <c r="DA175" s="174"/>
      <c r="DB175" s="174"/>
      <c r="DC175" s="174"/>
      <c r="DD175" s="174"/>
      <c r="DE175" s="174"/>
      <c r="DF175" s="174"/>
      <c r="DG175" s="174"/>
      <c r="DH175" s="174"/>
      <c r="DI175" s="174"/>
      <c r="DJ175" s="174"/>
      <c r="DK175" s="174"/>
    </row>
    <row r="176" spans="3:115">
      <c r="C176" s="178"/>
      <c r="D176" s="178"/>
      <c r="E176" s="178"/>
      <c r="F176" s="178"/>
      <c r="G176" s="178"/>
      <c r="H176" s="174"/>
      <c r="I176" s="174"/>
      <c r="J176" s="174"/>
      <c r="K176" s="174"/>
      <c r="L176" s="174"/>
      <c r="M176" s="175"/>
      <c r="N176" s="175"/>
      <c r="O176" s="174"/>
      <c r="P176" s="178"/>
      <c r="Q176" s="178"/>
      <c r="R176" s="178"/>
      <c r="S176" s="178"/>
      <c r="T176" s="174"/>
      <c r="U176" s="174"/>
      <c r="V176" s="174"/>
      <c r="W176" s="174"/>
      <c r="X176" s="174"/>
      <c r="Y176" s="175"/>
      <c r="Z176" s="175"/>
      <c r="AA176" s="250">
        <v>45016</v>
      </c>
      <c r="AB176" s="178">
        <v>0.34576973799999999</v>
      </c>
      <c r="AC176" s="178">
        <v>0.58966384199999999</v>
      </c>
      <c r="AD176" s="178">
        <v>0.65770591405123624</v>
      </c>
      <c r="AE176" s="178">
        <v>1.053126360498116</v>
      </c>
      <c r="AF176" s="178">
        <v>1.437473254158081</v>
      </c>
      <c r="AH176" s="178"/>
      <c r="AI176" s="178"/>
      <c r="AJ176" s="175"/>
      <c r="AK176" s="175"/>
      <c r="AL176" s="174"/>
      <c r="AM176" s="178"/>
      <c r="AN176" s="178"/>
      <c r="AO176" s="178"/>
      <c r="AP176" s="178"/>
      <c r="AQ176" s="178"/>
      <c r="AR176" s="178"/>
      <c r="AS176" s="178"/>
      <c r="AT176" s="178"/>
      <c r="AU176" s="178"/>
      <c r="AV176" s="178"/>
      <c r="AW176" s="178"/>
      <c r="AX176" s="178"/>
      <c r="AY176" s="178"/>
      <c r="AZ176" s="175"/>
      <c r="BA176" s="175"/>
      <c r="BB176" s="177"/>
      <c r="BC176" s="178"/>
      <c r="BD176" s="178"/>
      <c r="BE176" s="178"/>
      <c r="BF176" s="174"/>
      <c r="BG176" s="174"/>
      <c r="BH176" s="174"/>
      <c r="BI176" s="174"/>
      <c r="BJ176" s="174"/>
      <c r="BK176" s="174"/>
      <c r="BL176" s="178"/>
      <c r="BM176" s="178"/>
      <c r="BN176" s="178"/>
      <c r="BO176" s="178"/>
      <c r="BP176" s="178"/>
      <c r="BQ176" s="178"/>
      <c r="BR176" s="175"/>
      <c r="BS176" s="174"/>
      <c r="BT176" s="178"/>
      <c r="BU176" s="178"/>
      <c r="BV176" s="178"/>
      <c r="BW176" s="267"/>
      <c r="BX176" s="178"/>
      <c r="BY176" s="178"/>
      <c r="BZ176" s="178"/>
      <c r="CA176" s="254"/>
      <c r="CB176" s="178"/>
      <c r="CC176" s="178"/>
      <c r="CD176" s="178"/>
      <c r="CE176" s="178"/>
      <c r="CF176" s="178"/>
      <c r="CG176" s="178"/>
      <c r="CH176" s="178"/>
      <c r="CI176" s="175"/>
      <c r="CJ176" s="174"/>
      <c r="CK176" s="174"/>
      <c r="CL176" s="174"/>
      <c r="CM176" s="174"/>
      <c r="CN176" s="174"/>
      <c r="CO176" s="174"/>
      <c r="CP176" s="174"/>
      <c r="CQ176" s="174"/>
      <c r="CR176" s="174"/>
      <c r="CS176" s="174"/>
      <c r="CT176" s="174"/>
      <c r="CU176" s="174"/>
      <c r="CV176" s="174"/>
      <c r="CW176" s="174"/>
      <c r="CX176" s="175"/>
      <c r="CY176" s="174"/>
      <c r="CZ176" s="174"/>
      <c r="DA176" s="174"/>
      <c r="DB176" s="174"/>
      <c r="DC176" s="174"/>
      <c r="DD176" s="174"/>
      <c r="DE176" s="174"/>
      <c r="DF176" s="174"/>
      <c r="DG176" s="174"/>
      <c r="DH176" s="174"/>
      <c r="DI176" s="174"/>
      <c r="DJ176" s="174"/>
      <c r="DK176" s="174"/>
    </row>
    <row r="177" spans="3:115">
      <c r="C177" s="178"/>
      <c r="D177" s="178"/>
      <c r="E177" s="178"/>
      <c r="F177" s="178"/>
      <c r="G177" s="178"/>
      <c r="H177" s="174"/>
      <c r="I177" s="174"/>
      <c r="J177" s="174"/>
      <c r="K177" s="174"/>
      <c r="L177" s="174"/>
      <c r="M177" s="175"/>
      <c r="N177" s="175"/>
      <c r="O177" s="174"/>
      <c r="P177" s="178"/>
      <c r="Q177" s="178"/>
      <c r="R177" s="178"/>
      <c r="S177" s="178"/>
      <c r="T177" s="174"/>
      <c r="U177" s="174"/>
      <c r="V177" s="174"/>
      <c r="W177" s="174"/>
      <c r="X177" s="174"/>
      <c r="Y177" s="175"/>
      <c r="Z177" s="175"/>
      <c r="AA177" s="250">
        <v>45046</v>
      </c>
      <c r="AB177" s="178">
        <v>0.35993539900000004</v>
      </c>
      <c r="AC177" s="178">
        <v>0.58567900499999992</v>
      </c>
      <c r="AD177" s="178">
        <v>0.68679580284894526</v>
      </c>
      <c r="AE177" s="178">
        <v>1.049891988558016</v>
      </c>
      <c r="AF177" s="178">
        <v>1.4391071535023663</v>
      </c>
      <c r="AH177" s="178"/>
      <c r="AI177" s="178"/>
      <c r="AJ177" s="175"/>
      <c r="AK177" s="175"/>
      <c r="AL177" s="174"/>
      <c r="AM177" s="178"/>
      <c r="AN177" s="178"/>
      <c r="AO177" s="178"/>
      <c r="AP177" s="178"/>
      <c r="AQ177" s="178"/>
      <c r="AR177" s="178"/>
      <c r="AS177" s="178"/>
      <c r="AT177" s="178"/>
      <c r="AU177" s="178"/>
      <c r="AV177" s="178"/>
      <c r="AW177" s="178"/>
      <c r="AX177" s="178"/>
      <c r="AY177" s="178"/>
      <c r="AZ177" s="175"/>
      <c r="BA177" s="175"/>
      <c r="BB177" s="177"/>
      <c r="BC177" s="178"/>
      <c r="BD177" s="178"/>
      <c r="BE177" s="178"/>
      <c r="BF177" s="174"/>
      <c r="BG177" s="174"/>
      <c r="BH177" s="174"/>
      <c r="BI177" s="174"/>
      <c r="BJ177" s="174"/>
      <c r="BK177" s="174"/>
      <c r="BL177" s="178"/>
      <c r="BM177" s="178"/>
      <c r="BN177" s="178"/>
      <c r="BO177" s="178"/>
      <c r="BP177" s="178"/>
      <c r="BQ177" s="178"/>
      <c r="BR177" s="175"/>
      <c r="BS177" s="174"/>
      <c r="BT177" s="178"/>
      <c r="BU177" s="178"/>
      <c r="BV177" s="178"/>
      <c r="BW177" s="267"/>
      <c r="BX177" s="178"/>
      <c r="BY177" s="178"/>
      <c r="BZ177" s="178"/>
      <c r="CA177" s="254"/>
      <c r="CB177" s="178"/>
      <c r="CC177" s="178"/>
      <c r="CD177" s="178"/>
      <c r="CE177" s="178"/>
      <c r="CF177" s="178"/>
      <c r="CG177" s="178"/>
      <c r="CH177" s="178"/>
      <c r="CI177" s="175"/>
      <c r="CJ177" s="174"/>
      <c r="CK177" s="174"/>
      <c r="CL177" s="174"/>
      <c r="CM177" s="174"/>
      <c r="CN177" s="174"/>
      <c r="CO177" s="174"/>
      <c r="CP177" s="174"/>
      <c r="CQ177" s="174"/>
      <c r="CR177" s="174"/>
      <c r="CS177" s="174"/>
      <c r="CT177" s="174"/>
      <c r="CU177" s="174"/>
      <c r="CV177" s="174"/>
      <c r="CW177" s="174"/>
      <c r="CX177" s="175"/>
      <c r="CY177" s="174"/>
      <c r="CZ177" s="174"/>
      <c r="DA177" s="174"/>
      <c r="DB177" s="174"/>
      <c r="DC177" s="174"/>
      <c r="DD177" s="174"/>
      <c r="DE177" s="174"/>
      <c r="DF177" s="174"/>
      <c r="DG177" s="174"/>
      <c r="DH177" s="174"/>
      <c r="DI177" s="174"/>
      <c r="DJ177" s="174"/>
      <c r="DK177" s="174"/>
    </row>
    <row r="178" spans="3:115">
      <c r="C178" s="178"/>
      <c r="D178" s="178"/>
      <c r="E178" s="178"/>
      <c r="F178" s="178"/>
      <c r="G178" s="178"/>
      <c r="H178" s="174"/>
      <c r="I178" s="174"/>
      <c r="J178" s="174"/>
      <c r="K178" s="174"/>
      <c r="L178" s="174"/>
      <c r="M178" s="175"/>
      <c r="N178" s="175"/>
      <c r="O178" s="174"/>
      <c r="P178" s="178"/>
      <c r="Q178" s="178"/>
      <c r="R178" s="178"/>
      <c r="S178" s="178"/>
      <c r="T178" s="174"/>
      <c r="U178" s="174"/>
      <c r="V178" s="174"/>
      <c r="W178" s="174"/>
      <c r="X178" s="174"/>
      <c r="Y178" s="175"/>
      <c r="Z178" s="175"/>
      <c r="AA178" s="250">
        <v>45077</v>
      </c>
      <c r="AB178" s="178">
        <v>0.358134905</v>
      </c>
      <c r="AC178" s="178">
        <v>0.57765193000000004</v>
      </c>
      <c r="AD178" s="178">
        <v>0.68056880344632453</v>
      </c>
      <c r="AE178" s="178">
        <v>1.0319791492662644</v>
      </c>
      <c r="AF178" s="178">
        <v>1.4086927766920128</v>
      </c>
      <c r="AH178" s="178"/>
      <c r="AI178" s="178"/>
      <c r="AJ178" s="175"/>
      <c r="AK178" s="175"/>
      <c r="AL178" s="174"/>
      <c r="AM178" s="178"/>
      <c r="AN178" s="178"/>
      <c r="AO178" s="178"/>
      <c r="AP178" s="178"/>
      <c r="AQ178" s="178"/>
      <c r="AR178" s="178"/>
      <c r="AS178" s="178"/>
      <c r="AT178" s="178"/>
      <c r="AU178" s="178"/>
      <c r="AV178" s="178"/>
      <c r="AW178" s="178"/>
      <c r="AX178" s="178"/>
      <c r="AY178" s="178"/>
      <c r="AZ178" s="175"/>
      <c r="BA178" s="175"/>
      <c r="BB178" s="177"/>
      <c r="BC178" s="178"/>
      <c r="BD178" s="178"/>
      <c r="BE178" s="178"/>
      <c r="BF178" s="174"/>
      <c r="BG178" s="174"/>
      <c r="BH178" s="174"/>
      <c r="BI178" s="174"/>
      <c r="BJ178" s="174"/>
      <c r="BK178" s="174"/>
      <c r="BL178" s="178"/>
      <c r="BM178" s="178"/>
      <c r="BN178" s="178"/>
      <c r="BO178" s="178"/>
      <c r="BP178" s="178"/>
      <c r="BQ178" s="178"/>
      <c r="BR178" s="175"/>
      <c r="BS178" s="174"/>
      <c r="BT178" s="178"/>
      <c r="BU178" s="178"/>
      <c r="BV178" s="178"/>
      <c r="BW178" s="267"/>
      <c r="BX178" s="178"/>
      <c r="BY178" s="178"/>
      <c r="BZ178" s="178"/>
      <c r="CA178" s="254"/>
      <c r="CB178" s="178"/>
      <c r="CC178" s="178"/>
      <c r="CD178" s="178"/>
      <c r="CE178" s="178"/>
      <c r="CF178" s="178"/>
      <c r="CG178" s="178"/>
      <c r="CH178" s="178"/>
      <c r="CI178" s="175"/>
      <c r="CJ178" s="174"/>
      <c r="CK178" s="174"/>
      <c r="CL178" s="174"/>
      <c r="CM178" s="174"/>
      <c r="CN178" s="174"/>
      <c r="CO178" s="174"/>
      <c r="CP178" s="174"/>
      <c r="CQ178" s="174"/>
      <c r="CR178" s="174"/>
      <c r="CS178" s="174"/>
      <c r="CT178" s="174"/>
      <c r="CU178" s="174"/>
      <c r="CV178" s="174"/>
      <c r="CW178" s="174"/>
      <c r="CX178" s="175"/>
      <c r="CY178" s="174"/>
      <c r="CZ178" s="174"/>
      <c r="DA178" s="174"/>
      <c r="DB178" s="174"/>
      <c r="DC178" s="174"/>
      <c r="DD178" s="174"/>
      <c r="DE178" s="174"/>
      <c r="DF178" s="174"/>
      <c r="DG178" s="174"/>
      <c r="DH178" s="174"/>
      <c r="DI178" s="174"/>
      <c r="DJ178" s="174"/>
      <c r="DK178" s="174"/>
    </row>
    <row r="179" spans="3:115">
      <c r="C179" s="178"/>
      <c r="D179" s="178"/>
      <c r="E179" s="178"/>
      <c r="F179" s="178"/>
      <c r="G179" s="178"/>
      <c r="H179" s="174"/>
      <c r="I179" s="174"/>
      <c r="J179" s="174"/>
      <c r="K179" s="174"/>
      <c r="L179" s="174"/>
      <c r="M179" s="175"/>
      <c r="N179" s="175"/>
      <c r="O179" s="174"/>
      <c r="P179" s="178"/>
      <c r="Q179" s="178"/>
      <c r="R179" s="178"/>
      <c r="S179" s="178"/>
      <c r="T179" s="174"/>
      <c r="U179" s="174"/>
      <c r="V179" s="174"/>
      <c r="W179" s="174"/>
      <c r="X179" s="174"/>
      <c r="Y179" s="175"/>
      <c r="Z179" s="175"/>
      <c r="AA179" s="250">
        <v>45107</v>
      </c>
      <c r="AB179" s="178">
        <v>0.36378532000000002</v>
      </c>
      <c r="AC179" s="178">
        <v>0.56927962799999998</v>
      </c>
      <c r="AD179" s="178">
        <v>0.67945507879338751</v>
      </c>
      <c r="AE179" s="178">
        <v>1.0018845846950508</v>
      </c>
      <c r="AF179" s="178">
        <v>1.3702793676149991</v>
      </c>
      <c r="AH179" s="178"/>
      <c r="AI179" s="178"/>
      <c r="AJ179" s="175"/>
      <c r="AK179" s="175"/>
      <c r="AL179" s="174"/>
      <c r="AM179" s="178"/>
      <c r="AN179" s="178"/>
      <c r="AO179" s="178"/>
      <c r="AP179" s="178"/>
      <c r="AQ179" s="178"/>
      <c r="AR179" s="178"/>
      <c r="AS179" s="178"/>
      <c r="AT179" s="178"/>
      <c r="AU179" s="178"/>
      <c r="AV179" s="178"/>
      <c r="AW179" s="178"/>
      <c r="AX179" s="178"/>
      <c r="AY179" s="178"/>
      <c r="AZ179" s="175"/>
      <c r="BA179" s="175"/>
      <c r="BB179" s="177"/>
      <c r="BC179" s="178"/>
      <c r="BD179" s="178"/>
      <c r="BE179" s="178"/>
      <c r="BF179" s="174"/>
      <c r="BG179" s="174"/>
      <c r="BH179" s="174"/>
      <c r="BI179" s="174"/>
      <c r="BJ179" s="174"/>
      <c r="BK179" s="174"/>
      <c r="BL179" s="178"/>
      <c r="BM179" s="178"/>
      <c r="BN179" s="178"/>
      <c r="BO179" s="178"/>
      <c r="BP179" s="178"/>
      <c r="BQ179" s="178"/>
      <c r="BR179" s="175"/>
      <c r="BS179" s="174"/>
      <c r="BT179" s="178"/>
      <c r="BU179" s="178"/>
      <c r="BV179" s="178"/>
      <c r="BW179" s="267"/>
      <c r="BX179" s="178"/>
      <c r="BY179" s="178"/>
      <c r="BZ179" s="178"/>
      <c r="CA179" s="254"/>
      <c r="CB179" s="178"/>
      <c r="CC179" s="178"/>
      <c r="CD179" s="178"/>
      <c r="CE179" s="178"/>
      <c r="CF179" s="178"/>
      <c r="CG179" s="178"/>
      <c r="CH179" s="178"/>
      <c r="CI179" s="175"/>
      <c r="CJ179" s="174"/>
      <c r="CK179" s="174"/>
      <c r="CL179" s="174"/>
      <c r="CM179" s="174"/>
      <c r="CN179" s="174"/>
      <c r="CO179" s="174"/>
      <c r="CP179" s="174"/>
      <c r="CQ179" s="174"/>
      <c r="CR179" s="174"/>
      <c r="CS179" s="174"/>
      <c r="CT179" s="174"/>
      <c r="CU179" s="174"/>
      <c r="CV179" s="174"/>
      <c r="CW179" s="174"/>
      <c r="CX179" s="175"/>
      <c r="CY179" s="174"/>
      <c r="CZ179" s="174"/>
      <c r="DA179" s="174"/>
      <c r="DB179" s="174"/>
      <c r="DC179" s="174"/>
      <c r="DD179" s="174"/>
      <c r="DE179" s="174"/>
      <c r="DF179" s="174"/>
      <c r="DG179" s="174"/>
      <c r="DH179" s="174"/>
      <c r="DI179" s="174"/>
      <c r="DJ179" s="174"/>
      <c r="DK179" s="174"/>
    </row>
    <row r="180" spans="3:115">
      <c r="C180" s="178"/>
      <c r="D180" s="178"/>
      <c r="E180" s="178"/>
      <c r="F180" s="178"/>
      <c r="G180" s="178"/>
      <c r="H180" s="174"/>
      <c r="I180" s="174"/>
      <c r="J180" s="174"/>
      <c r="K180" s="174"/>
      <c r="L180" s="174"/>
      <c r="M180" s="175"/>
      <c r="N180" s="175"/>
      <c r="O180" s="174"/>
      <c r="P180" s="178"/>
      <c r="Q180" s="178"/>
      <c r="R180" s="178"/>
      <c r="S180" s="178"/>
      <c r="T180" s="174"/>
      <c r="U180" s="174"/>
      <c r="V180" s="174"/>
      <c r="W180" s="174"/>
      <c r="X180" s="174"/>
      <c r="Y180" s="175"/>
      <c r="Z180" s="175">
        <v>45107</v>
      </c>
      <c r="AA180" s="250">
        <v>45138</v>
      </c>
      <c r="AB180" s="178">
        <v>0.36558779199999997</v>
      </c>
      <c r="AC180" s="178">
        <v>0.5649889010000001</v>
      </c>
      <c r="AD180" s="178">
        <v>0.67838919427651811</v>
      </c>
      <c r="AE180" s="178">
        <v>0.9902723172255774</v>
      </c>
      <c r="AF180" s="178">
        <v>1.3496026963519852</v>
      </c>
      <c r="AH180" s="178"/>
      <c r="AI180" s="178"/>
      <c r="AJ180" s="175"/>
      <c r="AK180" s="175"/>
      <c r="AL180" s="174"/>
      <c r="AM180" s="178"/>
      <c r="AN180" s="178"/>
      <c r="AO180" s="178"/>
      <c r="AP180" s="178"/>
      <c r="AQ180" s="178"/>
      <c r="AR180" s="178"/>
      <c r="AS180" s="178"/>
      <c r="AT180" s="178"/>
      <c r="AU180" s="178"/>
      <c r="AV180" s="178"/>
      <c r="AW180" s="178"/>
      <c r="AX180" s="178"/>
      <c r="AY180" s="178"/>
      <c r="AZ180" s="175"/>
      <c r="BA180" s="175"/>
      <c r="BB180" s="177"/>
      <c r="BC180" s="178"/>
      <c r="BD180" s="178"/>
      <c r="BE180" s="178"/>
      <c r="BF180" s="174"/>
      <c r="BG180" s="174"/>
      <c r="BH180" s="174"/>
      <c r="BI180" s="174"/>
      <c r="BJ180" s="174"/>
      <c r="BK180" s="174"/>
      <c r="BL180" s="178"/>
      <c r="BM180" s="178"/>
      <c r="BN180" s="178"/>
      <c r="BO180" s="178"/>
      <c r="BP180" s="178"/>
      <c r="BQ180" s="178"/>
      <c r="BR180" s="175"/>
      <c r="BS180" s="174"/>
      <c r="BT180" s="178"/>
      <c r="BU180" s="178"/>
      <c r="BV180" s="178"/>
      <c r="BW180" s="267"/>
      <c r="BX180" s="178"/>
      <c r="BY180" s="178"/>
      <c r="BZ180" s="178"/>
      <c r="CA180" s="254"/>
      <c r="CB180" s="178"/>
      <c r="CC180" s="178"/>
      <c r="CD180" s="178"/>
      <c r="CE180" s="178"/>
      <c r="CF180" s="178"/>
      <c r="CG180" s="178"/>
      <c r="CH180" s="178"/>
      <c r="CI180" s="175"/>
      <c r="CJ180" s="174"/>
      <c r="CK180" s="174"/>
      <c r="CL180" s="174"/>
      <c r="CM180" s="174"/>
      <c r="CN180" s="174"/>
      <c r="CO180" s="174"/>
      <c r="CP180" s="174"/>
      <c r="CQ180" s="174"/>
      <c r="CR180" s="174"/>
      <c r="CS180" s="174"/>
      <c r="CT180" s="174"/>
      <c r="CU180" s="174"/>
      <c r="CV180" s="174"/>
      <c r="CW180" s="174"/>
      <c r="CX180" s="175"/>
      <c r="CY180" s="174"/>
      <c r="CZ180" s="174"/>
      <c r="DA180" s="174"/>
      <c r="DB180" s="174"/>
      <c r="DC180" s="174"/>
      <c r="DD180" s="174"/>
      <c r="DE180" s="174"/>
      <c r="DF180" s="174"/>
      <c r="DG180" s="174"/>
      <c r="DH180" s="174"/>
      <c r="DI180" s="174"/>
      <c r="DJ180" s="174"/>
      <c r="DK180" s="174"/>
    </row>
    <row r="181" spans="3:115">
      <c r="C181" s="178"/>
      <c r="D181" s="178"/>
      <c r="E181" s="178"/>
      <c r="F181" s="178"/>
      <c r="G181" s="178"/>
      <c r="H181" s="174"/>
      <c r="I181" s="174"/>
      <c r="J181" s="174"/>
      <c r="K181" s="174"/>
      <c r="L181" s="174"/>
      <c r="M181" s="175"/>
      <c r="N181" s="175"/>
      <c r="O181" s="174"/>
      <c r="P181" s="178"/>
      <c r="Q181" s="178"/>
      <c r="R181" s="178"/>
      <c r="S181" s="178"/>
      <c r="T181" s="174"/>
      <c r="U181" s="174"/>
      <c r="V181" s="174"/>
      <c r="W181" s="174"/>
      <c r="X181" s="174"/>
      <c r="Y181" s="175"/>
      <c r="Z181" s="175"/>
      <c r="AA181" s="250">
        <v>45169</v>
      </c>
      <c r="AB181" s="178">
        <v>0.37488422799999999</v>
      </c>
      <c r="AC181" s="178">
        <v>0.56423143600000003</v>
      </c>
      <c r="AD181" s="178">
        <v>0.69123278985062475</v>
      </c>
      <c r="AE181" s="178">
        <v>0.98342796883959893</v>
      </c>
      <c r="AF181" s="178">
        <v>1.3442905855157468</v>
      </c>
      <c r="AH181" s="178"/>
      <c r="AI181" s="178"/>
      <c r="AJ181" s="175"/>
      <c r="AK181" s="175"/>
      <c r="AL181" s="174"/>
      <c r="AM181" s="178"/>
      <c r="AN181" s="178"/>
      <c r="AO181" s="178"/>
      <c r="AP181" s="178"/>
      <c r="AQ181" s="178"/>
      <c r="AR181" s="178"/>
      <c r="AS181" s="178"/>
      <c r="AT181" s="178"/>
      <c r="AU181" s="178"/>
      <c r="AV181" s="178"/>
      <c r="AW181" s="178"/>
      <c r="AX181" s="178"/>
      <c r="AY181" s="178"/>
      <c r="AZ181" s="175"/>
      <c r="BA181" s="175"/>
      <c r="BB181" s="177"/>
      <c r="BC181" s="178"/>
      <c r="BD181" s="178"/>
      <c r="BE181" s="178"/>
      <c r="BF181" s="174"/>
      <c r="BG181" s="174"/>
      <c r="BH181" s="174"/>
      <c r="BI181" s="174"/>
      <c r="BJ181" s="174"/>
      <c r="BK181" s="174"/>
      <c r="BL181" s="178"/>
      <c r="BM181" s="178"/>
      <c r="BN181" s="178"/>
      <c r="BO181" s="178"/>
      <c r="BP181" s="178"/>
      <c r="BQ181" s="178"/>
      <c r="BR181" s="175"/>
      <c r="BS181" s="174"/>
      <c r="BT181" s="178"/>
      <c r="BU181" s="178"/>
      <c r="BV181" s="178"/>
      <c r="BW181" s="267"/>
      <c r="BX181" s="178"/>
      <c r="BY181" s="178"/>
      <c r="BZ181" s="178"/>
      <c r="CA181" s="254"/>
      <c r="CB181" s="178"/>
      <c r="CC181" s="178"/>
      <c r="CD181" s="178"/>
      <c r="CE181" s="178"/>
      <c r="CF181" s="178"/>
      <c r="CG181" s="178"/>
      <c r="CH181" s="178"/>
      <c r="CI181" s="175"/>
      <c r="CJ181" s="174"/>
      <c r="CK181" s="174"/>
      <c r="CL181" s="174"/>
      <c r="CM181" s="174"/>
      <c r="CN181" s="174"/>
      <c r="CO181" s="174"/>
      <c r="CP181" s="174"/>
      <c r="CQ181" s="174"/>
      <c r="CR181" s="174"/>
      <c r="CS181" s="174"/>
      <c r="CT181" s="174"/>
      <c r="CU181" s="174"/>
      <c r="CV181" s="174"/>
      <c r="CW181" s="174"/>
      <c r="CX181" s="175"/>
      <c r="CY181" s="174"/>
      <c r="CZ181" s="174"/>
      <c r="DA181" s="174"/>
      <c r="DB181" s="174"/>
      <c r="DC181" s="174"/>
      <c r="DD181" s="174"/>
      <c r="DE181" s="174"/>
      <c r="DF181" s="174"/>
      <c r="DG181" s="174"/>
      <c r="DH181" s="174"/>
      <c r="DI181" s="174"/>
      <c r="DJ181" s="174"/>
      <c r="DK181" s="174"/>
    </row>
    <row r="182" spans="3:115">
      <c r="C182" s="178"/>
      <c r="D182" s="178"/>
      <c r="E182" s="178"/>
      <c r="F182" s="178"/>
      <c r="G182" s="178"/>
      <c r="H182" s="174"/>
      <c r="I182" s="174"/>
      <c r="J182" s="174"/>
      <c r="K182" s="174"/>
      <c r="L182" s="174"/>
      <c r="M182" s="175"/>
      <c r="N182" s="175"/>
      <c r="O182" s="174"/>
      <c r="P182" s="178"/>
      <c r="Q182" s="178"/>
      <c r="R182" s="178"/>
      <c r="S182" s="178"/>
      <c r="T182" s="174"/>
      <c r="U182" s="174"/>
      <c r="V182" s="174"/>
      <c r="W182" s="174"/>
      <c r="X182" s="174"/>
      <c r="Y182" s="175"/>
      <c r="Z182" s="175"/>
      <c r="AA182" s="250">
        <v>45199</v>
      </c>
      <c r="AB182" s="178">
        <v>0.36739515</v>
      </c>
      <c r="AC182" s="178">
        <v>0.55476188500000001</v>
      </c>
      <c r="AD182" s="178">
        <v>0.67682042655325558</v>
      </c>
      <c r="AE182" s="178">
        <v>0.96644536569938355</v>
      </c>
      <c r="AF182" s="178">
        <v>1.3246983122556626</v>
      </c>
      <c r="AH182" s="178"/>
      <c r="AI182" s="178"/>
      <c r="AJ182" s="175"/>
      <c r="AK182" s="175"/>
      <c r="AL182" s="174"/>
      <c r="AM182" s="178"/>
      <c r="AN182" s="178"/>
      <c r="AO182" s="178"/>
      <c r="AP182" s="178"/>
      <c r="AQ182" s="178"/>
      <c r="AR182" s="178"/>
      <c r="AS182" s="178"/>
      <c r="AT182" s="178"/>
      <c r="AU182" s="178"/>
      <c r="AV182" s="178"/>
      <c r="AW182" s="178"/>
      <c r="AX182" s="178"/>
      <c r="AY182" s="178"/>
      <c r="AZ182" s="175"/>
      <c r="BA182" s="175"/>
      <c r="BB182" s="177"/>
      <c r="BC182" s="178"/>
      <c r="BD182" s="178"/>
      <c r="BE182" s="178"/>
      <c r="BF182" s="174"/>
      <c r="BG182" s="174"/>
      <c r="BH182" s="174"/>
      <c r="BI182" s="174"/>
      <c r="BJ182" s="174"/>
      <c r="BK182" s="174"/>
      <c r="BL182" s="178"/>
      <c r="BM182" s="178"/>
      <c r="BN182" s="178"/>
      <c r="BO182" s="178"/>
      <c r="BP182" s="178"/>
      <c r="BQ182" s="178"/>
      <c r="BR182" s="175"/>
      <c r="BS182" s="174"/>
      <c r="BT182" s="178"/>
      <c r="BU182" s="178"/>
      <c r="BV182" s="178"/>
      <c r="BW182" s="267"/>
      <c r="BX182" s="178"/>
      <c r="BY182" s="178"/>
      <c r="BZ182" s="178"/>
      <c r="CA182" s="254"/>
      <c r="CB182" s="178"/>
      <c r="CC182" s="178"/>
      <c r="CD182" s="178"/>
      <c r="CE182" s="178"/>
      <c r="CF182" s="178"/>
      <c r="CG182" s="178"/>
      <c r="CH182" s="178"/>
      <c r="CI182" s="175"/>
      <c r="CJ182" s="174"/>
      <c r="CK182" s="174"/>
      <c r="CL182" s="174"/>
      <c r="CM182" s="174"/>
      <c r="CN182" s="174"/>
      <c r="CO182" s="174"/>
      <c r="CP182" s="174"/>
      <c r="CQ182" s="174"/>
      <c r="CR182" s="174"/>
      <c r="CS182" s="174"/>
      <c r="CT182" s="174"/>
      <c r="CU182" s="174"/>
      <c r="CV182" s="174"/>
      <c r="CW182" s="174"/>
      <c r="CX182" s="175"/>
      <c r="CY182" s="174"/>
      <c r="CZ182" s="174"/>
      <c r="DA182" s="174"/>
      <c r="DB182" s="174"/>
      <c r="DC182" s="174"/>
      <c r="DD182" s="174"/>
      <c r="DE182" s="174"/>
      <c r="DF182" s="174"/>
      <c r="DG182" s="174"/>
      <c r="DH182" s="174"/>
      <c r="DI182" s="174"/>
      <c r="DJ182" s="174"/>
      <c r="DK182" s="174"/>
    </row>
    <row r="183" spans="3:115">
      <c r="C183" s="178"/>
      <c r="D183" s="178"/>
      <c r="E183" s="178"/>
      <c r="F183" s="178"/>
      <c r="G183" s="178"/>
      <c r="H183" s="174"/>
      <c r="I183" s="174"/>
      <c r="J183" s="174"/>
      <c r="K183" s="174"/>
      <c r="L183" s="174"/>
      <c r="M183" s="175"/>
      <c r="N183" s="175"/>
      <c r="O183" s="174"/>
      <c r="P183" s="178"/>
      <c r="Q183" s="178"/>
      <c r="R183" s="178"/>
      <c r="S183" s="178"/>
      <c r="T183" s="174"/>
      <c r="U183" s="174"/>
      <c r="V183" s="174"/>
      <c r="W183" s="174"/>
      <c r="X183" s="174"/>
      <c r="Y183" s="175"/>
      <c r="Z183" s="175"/>
      <c r="AA183" s="250">
        <v>45230</v>
      </c>
      <c r="AB183" s="178">
        <v>0.37490902100000001</v>
      </c>
      <c r="AC183" s="178">
        <v>0.55672962500000001</v>
      </c>
      <c r="AD183" s="178">
        <v>0.68687395887491642</v>
      </c>
      <c r="AE183" s="178">
        <v>0.96541694901658215</v>
      </c>
      <c r="AF183" s="178">
        <v>1.3302699381670453</v>
      </c>
      <c r="AH183" s="178"/>
      <c r="AI183" s="178"/>
      <c r="AJ183" s="175"/>
      <c r="AK183" s="175"/>
      <c r="AL183" s="174"/>
      <c r="AM183" s="178"/>
      <c r="AN183" s="178"/>
      <c r="AO183" s="178"/>
      <c r="AP183" s="178"/>
      <c r="AQ183" s="178"/>
      <c r="AR183" s="178"/>
      <c r="AS183" s="178"/>
      <c r="AT183" s="178"/>
      <c r="AU183" s="178"/>
      <c r="AV183" s="178"/>
      <c r="AW183" s="178"/>
      <c r="AX183" s="178"/>
      <c r="AY183" s="178"/>
      <c r="AZ183" s="175"/>
      <c r="BA183" s="175"/>
      <c r="BB183" s="177"/>
      <c r="BC183" s="178"/>
      <c r="BD183" s="178"/>
      <c r="BE183" s="178"/>
      <c r="BF183" s="174"/>
      <c r="BG183" s="174"/>
      <c r="BH183" s="174"/>
      <c r="BI183" s="174"/>
      <c r="BJ183" s="174"/>
      <c r="BK183" s="174"/>
      <c r="BL183" s="178"/>
      <c r="BM183" s="178"/>
      <c r="BN183" s="178"/>
      <c r="BO183" s="178"/>
      <c r="BP183" s="178"/>
      <c r="BQ183" s="178"/>
      <c r="BR183" s="175"/>
      <c r="BS183" s="174"/>
      <c r="BT183" s="178"/>
      <c r="BU183" s="178"/>
      <c r="BV183" s="178"/>
      <c r="BW183" s="267"/>
      <c r="BX183" s="178"/>
      <c r="BY183" s="178"/>
      <c r="BZ183" s="178"/>
      <c r="CA183" s="254"/>
      <c r="CB183" s="178"/>
      <c r="CC183" s="178"/>
      <c r="CD183" s="178"/>
      <c r="CE183" s="178"/>
      <c r="CF183" s="178"/>
      <c r="CG183" s="178"/>
      <c r="CH183" s="178"/>
      <c r="CI183" s="175"/>
      <c r="CJ183" s="174"/>
      <c r="CK183" s="174"/>
      <c r="CL183" s="174"/>
      <c r="CM183" s="174"/>
      <c r="CN183" s="174"/>
      <c r="CO183" s="174"/>
      <c r="CP183" s="174"/>
      <c r="CQ183" s="174"/>
      <c r="CR183" s="174"/>
      <c r="CS183" s="174"/>
      <c r="CT183" s="174"/>
      <c r="CU183" s="174"/>
      <c r="CV183" s="174"/>
      <c r="CW183" s="174"/>
      <c r="CX183" s="175"/>
      <c r="CY183" s="174"/>
      <c r="CZ183" s="174"/>
      <c r="DA183" s="174"/>
      <c r="DB183" s="174"/>
      <c r="DC183" s="174"/>
      <c r="DD183" s="174"/>
      <c r="DE183" s="174"/>
      <c r="DF183" s="174"/>
      <c r="DG183" s="255"/>
      <c r="DH183" s="256"/>
    </row>
    <row r="184" spans="3:115">
      <c r="C184" s="178"/>
      <c r="D184" s="178"/>
      <c r="E184" s="178"/>
      <c r="F184" s="178"/>
      <c r="G184" s="178"/>
      <c r="H184" s="174"/>
      <c r="I184" s="174"/>
      <c r="J184" s="174"/>
      <c r="K184" s="174"/>
      <c r="L184" s="174"/>
      <c r="M184" s="175"/>
      <c r="N184" s="175"/>
      <c r="O184" s="174"/>
      <c r="P184" s="178"/>
      <c r="Q184" s="178"/>
      <c r="R184" s="178"/>
      <c r="S184" s="178"/>
      <c r="T184" s="174"/>
      <c r="U184" s="174"/>
      <c r="V184" s="174"/>
      <c r="W184" s="174"/>
      <c r="X184" s="174"/>
      <c r="Y184" s="175"/>
      <c r="Z184" s="175"/>
      <c r="AA184" s="250">
        <v>45260</v>
      </c>
      <c r="AB184" s="178">
        <v>0.35415330299999997</v>
      </c>
      <c r="AC184" s="178">
        <v>0.56432147999999993</v>
      </c>
      <c r="AD184" s="178">
        <v>0.64245523935425841</v>
      </c>
      <c r="AE184" s="178">
        <v>0.97170624352178203</v>
      </c>
      <c r="AF184" s="178">
        <v>1.3482258662224416</v>
      </c>
      <c r="AH184" s="178"/>
      <c r="AI184" s="178"/>
      <c r="AJ184" s="175"/>
      <c r="AK184" s="175"/>
      <c r="AL184" s="174"/>
      <c r="AM184" s="178"/>
      <c r="AN184" s="178"/>
      <c r="AO184" s="178"/>
      <c r="AP184" s="178"/>
      <c r="AQ184" s="178"/>
      <c r="AR184" s="178"/>
      <c r="AS184" s="178"/>
      <c r="AT184" s="178"/>
      <c r="AU184" s="178"/>
      <c r="AV184" s="178"/>
      <c r="AW184" s="178"/>
      <c r="AX184" s="178"/>
      <c r="AY184" s="178"/>
      <c r="AZ184" s="175"/>
      <c r="BA184" s="175"/>
      <c r="BB184" s="177"/>
      <c r="BC184" s="178"/>
      <c r="BD184" s="178"/>
      <c r="BE184" s="178"/>
      <c r="BF184" s="174"/>
      <c r="BG184" s="174"/>
      <c r="BH184" s="174"/>
      <c r="BI184" s="174"/>
      <c r="BJ184" s="174"/>
      <c r="BK184" s="174"/>
      <c r="BL184" s="178"/>
      <c r="BM184" s="178"/>
      <c r="BN184" s="178"/>
      <c r="BO184" s="178"/>
      <c r="BP184" s="178"/>
      <c r="BQ184" s="178"/>
      <c r="BR184" s="175"/>
      <c r="BS184" s="174"/>
      <c r="BT184" s="178"/>
      <c r="BU184" s="178"/>
      <c r="BV184" s="178"/>
      <c r="BW184" s="267"/>
      <c r="BX184" s="178"/>
      <c r="BY184" s="178"/>
      <c r="BZ184" s="178"/>
      <c r="CA184" s="254"/>
      <c r="CB184" s="178"/>
      <c r="CC184" s="178"/>
      <c r="CD184" s="178"/>
      <c r="CE184" s="178"/>
      <c r="CF184" s="178"/>
      <c r="CG184" s="178"/>
      <c r="CH184" s="178"/>
      <c r="CI184" s="175"/>
      <c r="CJ184" s="174"/>
      <c r="CK184" s="174"/>
      <c r="CL184" s="174"/>
      <c r="CM184" s="174"/>
      <c r="CN184" s="174"/>
      <c r="CO184" s="174"/>
      <c r="CP184" s="174"/>
      <c r="CQ184" s="174"/>
      <c r="CR184" s="174"/>
      <c r="CS184" s="174"/>
      <c r="CT184" s="174"/>
      <c r="CU184" s="174"/>
      <c r="CV184" s="174"/>
      <c r="CW184" s="174"/>
      <c r="CX184" s="175"/>
      <c r="CY184" s="174"/>
      <c r="CZ184" s="174"/>
      <c r="DA184" s="174"/>
      <c r="DB184" s="174"/>
      <c r="DC184" s="174"/>
      <c r="DD184" s="174"/>
      <c r="DE184" s="174"/>
      <c r="DF184" s="174"/>
      <c r="DG184" s="257"/>
      <c r="DH184" s="258"/>
    </row>
    <row r="185" spans="3:115">
      <c r="C185" s="178"/>
      <c r="D185" s="178"/>
      <c r="E185" s="178"/>
      <c r="F185" s="178"/>
      <c r="G185" s="178"/>
      <c r="H185" s="174"/>
      <c r="I185" s="174"/>
      <c r="J185" s="174"/>
      <c r="K185" s="174"/>
      <c r="L185" s="174"/>
      <c r="M185" s="175"/>
      <c r="N185" s="175"/>
      <c r="O185" s="174"/>
      <c r="P185" s="178"/>
      <c r="Q185" s="178"/>
      <c r="R185" s="178"/>
      <c r="S185" s="178"/>
      <c r="T185" s="174"/>
      <c r="U185" s="174"/>
      <c r="V185" s="174"/>
      <c r="W185" s="174"/>
      <c r="X185" s="174"/>
      <c r="Y185" s="175"/>
      <c r="Z185" s="175"/>
      <c r="AA185" s="250">
        <v>45291</v>
      </c>
      <c r="AB185" s="178">
        <v>0.35129866199999998</v>
      </c>
      <c r="AC185" s="178">
        <v>0.58539826100000003</v>
      </c>
      <c r="AD185" s="178">
        <v>0.63149436574280216</v>
      </c>
      <c r="AE185" s="178">
        <v>0.99896357620399279</v>
      </c>
      <c r="AF185" s="178">
        <v>1.3904517533900449</v>
      </c>
      <c r="AH185" s="178"/>
      <c r="AI185" s="178"/>
      <c r="AJ185" s="175"/>
      <c r="AK185" s="175"/>
      <c r="AL185" s="174"/>
      <c r="AM185" s="178"/>
      <c r="AN185" s="178"/>
      <c r="AO185" s="178"/>
      <c r="AP185" s="178"/>
      <c r="AQ185" s="178"/>
      <c r="AR185" s="178"/>
      <c r="AS185" s="178"/>
      <c r="AT185" s="178"/>
      <c r="AU185" s="178"/>
      <c r="AV185" s="178"/>
      <c r="AW185" s="178"/>
      <c r="AX185" s="178"/>
      <c r="AY185" s="178"/>
      <c r="AZ185" s="175"/>
      <c r="BA185" s="175"/>
      <c r="BB185" s="177"/>
      <c r="BC185" s="178"/>
      <c r="BD185" s="178"/>
      <c r="BE185" s="178"/>
      <c r="BF185" s="174"/>
      <c r="BG185" s="174"/>
      <c r="BH185" s="174"/>
      <c r="BI185" s="174"/>
      <c r="BJ185" s="174"/>
      <c r="BK185" s="174"/>
      <c r="BL185" s="178"/>
      <c r="BM185" s="178"/>
      <c r="BN185" s="178"/>
      <c r="BO185" s="178"/>
      <c r="BP185" s="178"/>
      <c r="BQ185" s="178"/>
      <c r="BR185" s="175"/>
      <c r="BS185" s="174"/>
      <c r="BT185" s="178"/>
      <c r="BU185" s="178"/>
      <c r="BV185" s="178"/>
      <c r="BW185" s="267"/>
      <c r="BX185" s="178"/>
      <c r="BY185" s="178"/>
      <c r="BZ185" s="178"/>
      <c r="CA185" s="254"/>
      <c r="CB185" s="178"/>
      <c r="CC185" s="178"/>
      <c r="CD185" s="178"/>
      <c r="CE185" s="178"/>
      <c r="CF185" s="178"/>
      <c r="CG185" s="178"/>
      <c r="CH185" s="178"/>
      <c r="CI185" s="175"/>
      <c r="CJ185" s="174"/>
      <c r="CK185" s="174"/>
      <c r="CL185" s="174"/>
      <c r="CM185" s="174"/>
      <c r="CN185" s="174"/>
      <c r="CO185" s="174"/>
      <c r="CP185" s="174"/>
      <c r="CQ185" s="174"/>
      <c r="CR185" s="174"/>
      <c r="CS185" s="174"/>
      <c r="CT185" s="174"/>
      <c r="CU185" s="174"/>
      <c r="CV185" s="174"/>
      <c r="CW185" s="174"/>
      <c r="CX185" s="175"/>
      <c r="CY185" s="174"/>
      <c r="CZ185" s="174"/>
      <c r="DA185" s="174"/>
      <c r="DB185" s="174"/>
      <c r="DC185" s="174"/>
      <c r="DD185" s="174"/>
      <c r="DE185" s="174"/>
      <c r="DF185" s="174"/>
      <c r="DG185" s="257"/>
      <c r="DH185" s="258"/>
    </row>
    <row r="186" spans="3:115">
      <c r="C186" s="178"/>
      <c r="D186" s="178"/>
      <c r="E186" s="178"/>
      <c r="F186" s="178"/>
      <c r="G186" s="178"/>
      <c r="H186" s="174"/>
      <c r="I186" s="174"/>
      <c r="J186" s="174"/>
      <c r="K186" s="174"/>
      <c r="L186" s="174"/>
      <c r="M186" s="175"/>
      <c r="N186" s="175"/>
      <c r="O186" s="174"/>
      <c r="P186" s="178"/>
      <c r="Q186" s="178"/>
      <c r="R186" s="178"/>
      <c r="S186" s="178"/>
      <c r="T186" s="174"/>
      <c r="U186" s="174"/>
      <c r="V186" s="174"/>
      <c r="W186" s="174"/>
      <c r="X186" s="174"/>
      <c r="Y186" s="175"/>
      <c r="Z186" s="175"/>
      <c r="AA186" s="250">
        <v>45322</v>
      </c>
      <c r="AB186" s="178">
        <v>0.360586409</v>
      </c>
      <c r="AC186" s="178">
        <v>0.58683914000000004</v>
      </c>
      <c r="AD186" s="178">
        <v>0.65404003223818519</v>
      </c>
      <c r="AE186" s="178">
        <v>1.009751782204162</v>
      </c>
      <c r="AF186" s="178">
        <v>1.4322033221047796</v>
      </c>
      <c r="AH186" s="178"/>
      <c r="AI186" s="178"/>
      <c r="AJ186" s="175"/>
      <c r="AK186" s="175"/>
      <c r="AL186" s="174"/>
      <c r="AM186" s="178"/>
      <c r="AN186" s="178"/>
      <c r="AO186" s="178"/>
      <c r="AP186" s="178"/>
      <c r="AQ186" s="178"/>
      <c r="AR186" s="178"/>
      <c r="AS186" s="178"/>
      <c r="AT186" s="178"/>
      <c r="AU186" s="178"/>
      <c r="AV186" s="178"/>
      <c r="AW186" s="178"/>
      <c r="AX186" s="178"/>
      <c r="AY186" s="178"/>
      <c r="AZ186" s="175"/>
      <c r="BA186" s="175"/>
      <c r="BB186" s="177"/>
      <c r="BC186" s="178"/>
      <c r="BD186" s="178"/>
      <c r="BE186" s="178"/>
      <c r="BF186" s="174"/>
      <c r="BG186" s="174"/>
      <c r="BH186" s="174"/>
      <c r="BI186" s="174"/>
      <c r="BJ186" s="174"/>
      <c r="BK186" s="174"/>
      <c r="BL186" s="178"/>
      <c r="BM186" s="178"/>
      <c r="BN186" s="178"/>
      <c r="BO186" s="178"/>
      <c r="BP186" s="178"/>
      <c r="BQ186" s="178"/>
      <c r="BR186" s="175"/>
      <c r="BS186" s="174"/>
      <c r="BT186" s="178"/>
      <c r="BU186" s="178"/>
      <c r="BV186" s="178"/>
      <c r="BW186" s="267"/>
      <c r="BX186" s="178"/>
      <c r="BY186" s="178"/>
      <c r="BZ186" s="178"/>
      <c r="CA186" s="254"/>
      <c r="CB186" s="178"/>
      <c r="CC186" s="178"/>
      <c r="CD186" s="178"/>
      <c r="CE186" s="178"/>
      <c r="CF186" s="178"/>
      <c r="CG186" s="178"/>
      <c r="CH186" s="178"/>
      <c r="CI186" s="175"/>
      <c r="CJ186" s="174"/>
      <c r="CK186" s="174"/>
      <c r="CL186" s="174"/>
      <c r="CM186" s="174"/>
      <c r="CN186" s="174"/>
      <c r="CO186" s="174"/>
      <c r="CP186" s="174"/>
      <c r="CQ186" s="174"/>
      <c r="CR186" s="174"/>
      <c r="CS186" s="174"/>
      <c r="CT186" s="174"/>
      <c r="CU186" s="174"/>
      <c r="CV186" s="174"/>
      <c r="CW186" s="174"/>
      <c r="CX186" s="175"/>
      <c r="CY186" s="174"/>
      <c r="CZ186" s="174"/>
      <c r="DA186" s="174"/>
      <c r="DB186" s="174"/>
      <c r="DC186" s="174"/>
      <c r="DD186" s="174"/>
      <c r="DE186" s="174"/>
      <c r="DF186" s="174"/>
      <c r="DG186" s="257"/>
      <c r="DH186" s="258"/>
    </row>
    <row r="187" spans="3:115">
      <c r="C187" s="178"/>
      <c r="D187" s="178"/>
      <c r="E187" s="178"/>
      <c r="F187" s="178"/>
      <c r="G187" s="178"/>
      <c r="H187" s="174"/>
      <c r="I187" s="174"/>
      <c r="J187" s="174"/>
      <c r="K187" s="174"/>
      <c r="L187" s="174"/>
      <c r="M187" s="175"/>
      <c r="N187" s="175"/>
      <c r="O187" s="174"/>
      <c r="P187" s="178"/>
      <c r="Q187" s="178"/>
      <c r="R187" s="178"/>
      <c r="S187" s="178"/>
      <c r="T187" s="174"/>
      <c r="U187" s="174"/>
      <c r="V187" s="174"/>
      <c r="W187" s="174"/>
      <c r="X187" s="174"/>
      <c r="Y187" s="175"/>
      <c r="Z187" s="175"/>
      <c r="AA187" s="250">
        <v>45351</v>
      </c>
      <c r="AB187" s="178">
        <v>0.373698692</v>
      </c>
      <c r="AC187" s="178">
        <v>0.59762824000000003</v>
      </c>
      <c r="AD187" s="178">
        <v>0.67528377276401774</v>
      </c>
      <c r="AE187" s="178">
        <v>1.0261341318719535</v>
      </c>
      <c r="AF187" s="178">
        <v>1.4628083067441382</v>
      </c>
      <c r="AH187" s="178"/>
      <c r="AI187" s="178"/>
      <c r="AJ187" s="175"/>
      <c r="AK187" s="175"/>
      <c r="AL187" s="174"/>
      <c r="AM187" s="178"/>
      <c r="AN187" s="178"/>
      <c r="AO187" s="178"/>
      <c r="AP187" s="178"/>
      <c r="AQ187" s="178"/>
      <c r="AR187" s="178"/>
      <c r="AS187" s="178"/>
      <c r="AT187" s="178"/>
      <c r="AU187" s="178"/>
      <c r="AV187" s="178"/>
      <c r="AW187" s="178"/>
      <c r="AX187" s="178"/>
      <c r="AY187" s="178"/>
      <c r="AZ187" s="175"/>
      <c r="BA187" s="175"/>
      <c r="BB187" s="177"/>
      <c r="BC187" s="178"/>
      <c r="BD187" s="178"/>
      <c r="BE187" s="178"/>
      <c r="BF187" s="174"/>
      <c r="BG187" s="174"/>
      <c r="BH187" s="174"/>
      <c r="BI187" s="174"/>
      <c r="BJ187" s="174"/>
      <c r="BK187" s="174"/>
      <c r="BL187" s="178"/>
      <c r="BM187" s="178"/>
      <c r="BN187" s="178"/>
      <c r="BO187" s="178"/>
      <c r="BP187" s="178"/>
      <c r="BQ187" s="178"/>
      <c r="BR187" s="175"/>
      <c r="BS187" s="174"/>
      <c r="BT187" s="178"/>
      <c r="BU187" s="178"/>
      <c r="BV187" s="178"/>
      <c r="BW187" s="267"/>
      <c r="BX187" s="178"/>
      <c r="BY187" s="178"/>
      <c r="BZ187" s="178"/>
      <c r="CA187" s="254"/>
      <c r="CB187" s="178"/>
      <c r="CC187" s="178"/>
      <c r="CD187" s="178"/>
      <c r="CE187" s="178"/>
      <c r="CF187" s="178"/>
      <c r="CG187" s="178"/>
      <c r="CH187" s="178"/>
      <c r="CI187" s="175"/>
      <c r="CJ187" s="174"/>
      <c r="CK187" s="174"/>
      <c r="CL187" s="174"/>
      <c r="CM187" s="174"/>
      <c r="CN187" s="174"/>
      <c r="CO187" s="174"/>
      <c r="CP187" s="174"/>
      <c r="CQ187" s="174"/>
      <c r="CR187" s="174"/>
      <c r="CS187" s="174"/>
      <c r="CT187" s="174"/>
      <c r="CU187" s="174"/>
      <c r="CV187" s="174"/>
      <c r="CW187" s="174"/>
      <c r="CX187" s="175"/>
      <c r="CY187" s="174"/>
      <c r="CZ187" s="174"/>
      <c r="DA187" s="174"/>
      <c r="DB187" s="174"/>
      <c r="DC187" s="174"/>
      <c r="DD187" s="174"/>
      <c r="DE187" s="174"/>
      <c r="DF187" s="174"/>
      <c r="DG187" s="257"/>
      <c r="DH187" s="258"/>
    </row>
    <row r="188" spans="3:115">
      <c r="C188" s="178"/>
      <c r="D188" s="178"/>
      <c r="E188" s="178"/>
      <c r="F188" s="178"/>
      <c r="G188" s="178"/>
      <c r="H188" s="174"/>
      <c r="I188" s="174"/>
      <c r="J188" s="174"/>
      <c r="K188" s="174"/>
      <c r="L188" s="174"/>
      <c r="M188" s="175"/>
      <c r="N188" s="175"/>
      <c r="O188" s="174"/>
      <c r="P188" s="178"/>
      <c r="Q188" s="178"/>
      <c r="R188" s="178"/>
      <c r="S188" s="178"/>
      <c r="T188" s="174"/>
      <c r="U188" s="174"/>
      <c r="V188" s="174"/>
      <c r="W188" s="174"/>
      <c r="X188" s="174"/>
      <c r="Y188" s="175"/>
      <c r="Z188" s="175"/>
      <c r="AA188" s="250">
        <v>45382</v>
      </c>
      <c r="AB188" s="178">
        <v>0.379647552</v>
      </c>
      <c r="AC188" s="178">
        <v>0.60468194600000003</v>
      </c>
      <c r="AD188" s="178">
        <v>0.69128715160073306</v>
      </c>
      <c r="AE188" s="178">
        <v>1.0340223744022583</v>
      </c>
      <c r="AF188" s="178">
        <v>1.5105379958512486</v>
      </c>
      <c r="AH188" s="178"/>
      <c r="AI188" s="178"/>
      <c r="AJ188" s="175"/>
      <c r="AK188" s="175"/>
      <c r="AL188" s="174"/>
      <c r="AM188" s="178"/>
      <c r="AN188" s="178"/>
      <c r="AO188" s="178"/>
      <c r="AP188" s="178"/>
      <c r="AQ188" s="178"/>
      <c r="AR188" s="178"/>
      <c r="AS188" s="178"/>
      <c r="AT188" s="178"/>
      <c r="AU188" s="178"/>
      <c r="AV188" s="178"/>
      <c r="AW188" s="178"/>
      <c r="AX188" s="178"/>
      <c r="AY188" s="178"/>
      <c r="AZ188" s="175"/>
      <c r="BA188" s="175"/>
      <c r="BB188" s="177"/>
      <c r="BC188" s="178"/>
      <c r="BD188" s="178"/>
      <c r="BE188" s="178"/>
      <c r="BF188" s="174"/>
      <c r="BG188" s="174"/>
      <c r="BH188" s="174"/>
      <c r="BI188" s="174"/>
      <c r="BJ188" s="174"/>
      <c r="BK188" s="174"/>
      <c r="BL188" s="178"/>
      <c r="BM188" s="178"/>
      <c r="BN188" s="178"/>
      <c r="BO188" s="178"/>
      <c r="BP188" s="178"/>
      <c r="BQ188" s="178"/>
      <c r="BR188" s="175"/>
      <c r="BS188" s="174"/>
      <c r="BT188" s="178"/>
      <c r="BU188" s="178"/>
      <c r="BV188" s="178"/>
      <c r="BW188" s="267"/>
      <c r="BX188" s="178"/>
      <c r="BY188" s="178"/>
      <c r="BZ188" s="178"/>
      <c r="CA188" s="254"/>
      <c r="CB188" s="178"/>
      <c r="CC188" s="178"/>
      <c r="CD188" s="178"/>
      <c r="CE188" s="178"/>
      <c r="CF188" s="178"/>
      <c r="CG188" s="178"/>
      <c r="CH188" s="178"/>
      <c r="CI188" s="175"/>
      <c r="CJ188" s="174"/>
      <c r="CK188" s="174"/>
      <c r="CL188" s="174"/>
      <c r="CM188" s="174"/>
      <c r="CN188" s="174"/>
      <c r="CO188" s="174"/>
      <c r="CP188" s="174"/>
      <c r="CQ188" s="174"/>
      <c r="CR188" s="174"/>
      <c r="CS188" s="174"/>
      <c r="CT188" s="174"/>
      <c r="CU188" s="174"/>
      <c r="CV188" s="174"/>
      <c r="CW188" s="174"/>
      <c r="CX188" s="175"/>
      <c r="CY188" s="174"/>
      <c r="CZ188" s="174"/>
      <c r="DA188" s="174"/>
      <c r="DB188" s="174"/>
      <c r="DC188" s="174"/>
      <c r="DD188" s="174"/>
      <c r="DE188" s="174"/>
      <c r="DF188" s="174"/>
      <c r="DG188" s="257"/>
      <c r="DH188" s="258"/>
    </row>
    <row r="189" spans="3:115">
      <c r="C189" s="178"/>
      <c r="D189" s="178"/>
      <c r="E189" s="178"/>
      <c r="F189" s="178"/>
      <c r="G189" s="178"/>
      <c r="H189" s="174"/>
      <c r="I189" s="174"/>
      <c r="J189" s="174"/>
      <c r="K189" s="174"/>
      <c r="L189" s="174"/>
      <c r="M189" s="175"/>
      <c r="N189" s="175"/>
      <c r="O189" s="174"/>
      <c r="P189" s="178"/>
      <c r="Q189" s="178"/>
      <c r="R189" s="178"/>
      <c r="S189" s="178"/>
      <c r="T189" s="174"/>
      <c r="U189" s="174"/>
      <c r="V189" s="174"/>
      <c r="W189" s="174"/>
      <c r="X189" s="174"/>
      <c r="Y189" s="175"/>
      <c r="Z189" s="175"/>
      <c r="AA189" s="250">
        <v>45412</v>
      </c>
      <c r="AB189" s="178">
        <v>0.400324134</v>
      </c>
      <c r="AC189" s="178">
        <v>0.60403235099999997</v>
      </c>
      <c r="AD189" s="178">
        <v>0.73895697687864692</v>
      </c>
      <c r="AE189" s="178">
        <v>1.0405436747066807</v>
      </c>
      <c r="AF189" s="178">
        <v>1.5398618275383664</v>
      </c>
      <c r="AH189" s="178"/>
      <c r="AI189" s="178"/>
      <c r="AJ189" s="175"/>
      <c r="AK189" s="175"/>
      <c r="AL189" s="174"/>
      <c r="AM189" s="178"/>
      <c r="AN189" s="178"/>
      <c r="AO189" s="178"/>
      <c r="AP189" s="178"/>
      <c r="AQ189" s="178"/>
      <c r="AR189" s="178"/>
      <c r="AS189" s="178"/>
      <c r="AT189" s="178"/>
      <c r="AU189" s="178"/>
      <c r="AV189" s="178"/>
      <c r="AW189" s="178"/>
      <c r="AX189" s="178"/>
      <c r="AY189" s="178"/>
      <c r="AZ189" s="175"/>
      <c r="BA189" s="175"/>
      <c r="BB189" s="177"/>
      <c r="BC189" s="178"/>
      <c r="BD189" s="178"/>
      <c r="BE189" s="178"/>
      <c r="BF189" s="174"/>
      <c r="BG189" s="174"/>
      <c r="BH189" s="174"/>
      <c r="BI189" s="174"/>
      <c r="BJ189" s="174"/>
      <c r="BK189" s="174"/>
      <c r="BL189" s="178"/>
      <c r="BM189" s="178"/>
      <c r="BN189" s="178"/>
      <c r="BO189" s="178"/>
      <c r="BP189" s="178"/>
      <c r="BQ189" s="178"/>
      <c r="BR189" s="175"/>
      <c r="BS189" s="174"/>
      <c r="BT189" s="178"/>
      <c r="BU189" s="178"/>
      <c r="BV189" s="178"/>
      <c r="BW189" s="267"/>
      <c r="BX189" s="178"/>
      <c r="BY189" s="178"/>
      <c r="BZ189" s="178"/>
      <c r="CA189" s="254"/>
      <c r="CB189" s="178"/>
      <c r="CC189" s="178"/>
      <c r="CD189" s="178"/>
      <c r="CE189" s="178"/>
      <c r="CF189" s="178"/>
      <c r="CG189" s="178"/>
      <c r="CH189" s="178"/>
      <c r="CI189" s="175"/>
      <c r="CJ189" s="174"/>
      <c r="CK189" s="174"/>
      <c r="CL189" s="174"/>
      <c r="CM189" s="174"/>
      <c r="CN189" s="174"/>
      <c r="CO189" s="174"/>
      <c r="CP189" s="174"/>
      <c r="CQ189" s="174"/>
      <c r="CR189" s="174"/>
      <c r="CS189" s="174"/>
      <c r="CT189" s="174"/>
      <c r="CU189" s="174"/>
      <c r="CV189" s="174"/>
      <c r="CW189" s="174"/>
      <c r="CX189" s="175"/>
      <c r="CY189" s="174"/>
      <c r="CZ189" s="174"/>
      <c r="DA189" s="174"/>
      <c r="DB189" s="174"/>
      <c r="DC189" s="174"/>
      <c r="DD189" s="174"/>
      <c r="DE189" s="174"/>
      <c r="DF189" s="174"/>
      <c r="DG189" s="257"/>
      <c r="DH189" s="258"/>
    </row>
    <row r="190" spans="3:115">
      <c r="C190" s="178"/>
      <c r="D190" s="178"/>
      <c r="E190" s="178"/>
      <c r="F190" s="178"/>
      <c r="G190" s="178"/>
      <c r="H190" s="174"/>
      <c r="I190" s="174"/>
      <c r="J190" s="174"/>
      <c r="K190" s="174"/>
      <c r="L190" s="174"/>
      <c r="M190" s="175"/>
      <c r="N190" s="175"/>
      <c r="O190" s="174"/>
      <c r="P190" s="178"/>
      <c r="Q190" s="178"/>
      <c r="R190" s="178"/>
      <c r="S190" s="178"/>
      <c r="T190" s="174"/>
      <c r="U190" s="174"/>
      <c r="V190" s="174"/>
      <c r="W190" s="174"/>
      <c r="X190" s="174"/>
      <c r="Y190" s="175"/>
      <c r="Z190" s="175"/>
      <c r="AA190" s="250">
        <v>45443</v>
      </c>
      <c r="AB190" s="178">
        <v>0.39687478499999995</v>
      </c>
      <c r="AC190" s="178">
        <v>0.59428729999999996</v>
      </c>
      <c r="AD190" s="178">
        <v>0.72128646104133887</v>
      </c>
      <c r="AE190" s="178">
        <v>1.0094944490281481</v>
      </c>
      <c r="AF190" s="178">
        <v>1.4879847478323802</v>
      </c>
      <c r="AH190" s="178"/>
      <c r="AI190" s="178"/>
      <c r="AJ190" s="175"/>
      <c r="AK190" s="175"/>
      <c r="AL190" s="174"/>
      <c r="AM190" s="178"/>
      <c r="AN190" s="178"/>
      <c r="AO190" s="178"/>
      <c r="AP190" s="178"/>
      <c r="AQ190" s="178"/>
      <c r="AR190" s="178"/>
      <c r="AS190" s="178"/>
      <c r="AT190" s="178"/>
      <c r="AU190" s="178"/>
      <c r="AV190" s="178"/>
      <c r="AW190" s="178"/>
      <c r="AX190" s="178"/>
      <c r="AY190" s="178"/>
      <c r="AZ190" s="175"/>
      <c r="BA190" s="175"/>
      <c r="BB190" s="177"/>
      <c r="BC190" s="178"/>
      <c r="BD190" s="178"/>
      <c r="BE190" s="178"/>
      <c r="BF190" s="174"/>
      <c r="BG190" s="174"/>
      <c r="BH190" s="174"/>
      <c r="BI190" s="174"/>
      <c r="BJ190" s="174"/>
      <c r="BK190" s="174"/>
      <c r="BL190" s="178"/>
      <c r="BM190" s="178"/>
      <c r="BN190" s="178"/>
      <c r="BO190" s="178"/>
      <c r="BP190" s="178"/>
      <c r="BQ190" s="178"/>
      <c r="BR190" s="175"/>
      <c r="BS190" s="174"/>
      <c r="BT190" s="178"/>
      <c r="BU190" s="178"/>
      <c r="BV190" s="178"/>
      <c r="BW190" s="267"/>
      <c r="BX190" s="178"/>
      <c r="BY190" s="178"/>
      <c r="BZ190" s="178"/>
      <c r="CA190" s="254"/>
      <c r="CB190" s="178"/>
      <c r="CC190" s="178"/>
      <c r="CD190" s="178"/>
      <c r="CE190" s="178"/>
      <c r="CF190" s="178"/>
      <c r="CG190" s="178"/>
      <c r="CH190" s="178"/>
      <c r="CI190" s="175"/>
      <c r="CJ190" s="174"/>
      <c r="CK190" s="174"/>
      <c r="CL190" s="174"/>
      <c r="CM190" s="174"/>
      <c r="CN190" s="174"/>
      <c r="CO190" s="174"/>
      <c r="CP190" s="174"/>
      <c r="CQ190" s="174"/>
      <c r="CR190" s="174"/>
      <c r="CS190" s="174"/>
      <c r="CT190" s="174"/>
      <c r="CU190" s="174"/>
      <c r="CV190" s="174"/>
      <c r="CW190" s="174"/>
      <c r="CX190" s="175"/>
      <c r="CY190" s="174"/>
      <c r="CZ190" s="174"/>
      <c r="DA190" s="174"/>
      <c r="DB190" s="174"/>
      <c r="DC190" s="174"/>
      <c r="DD190" s="174"/>
      <c r="DE190" s="174"/>
      <c r="DF190" s="174"/>
      <c r="DG190" s="257"/>
      <c r="DH190" s="258"/>
    </row>
    <row r="191" spans="3:115">
      <c r="C191" s="178"/>
      <c r="D191" s="178"/>
      <c r="E191" s="178"/>
      <c r="F191" s="178"/>
      <c r="G191" s="178"/>
      <c r="H191" s="174"/>
      <c r="I191" s="174"/>
      <c r="J191" s="174"/>
      <c r="K191" s="174"/>
      <c r="L191" s="174"/>
      <c r="M191" s="175"/>
      <c r="N191" s="175"/>
      <c r="O191" s="174"/>
      <c r="P191" s="178"/>
      <c r="Q191" s="178"/>
      <c r="R191" s="178"/>
      <c r="S191" s="178"/>
      <c r="T191" s="174"/>
      <c r="U191" s="174"/>
      <c r="V191" s="174"/>
      <c r="W191" s="174"/>
      <c r="X191" s="174"/>
      <c r="Y191" s="175"/>
      <c r="Z191" s="175"/>
      <c r="AA191" s="250">
        <v>45473</v>
      </c>
      <c r="AB191" s="178">
        <v>0.38092887799999997</v>
      </c>
      <c r="AC191" s="178">
        <v>0.58610357099999999</v>
      </c>
      <c r="AD191" s="178">
        <v>0.68590298303590458</v>
      </c>
      <c r="AE191" s="178">
        <v>0.98659700242761605</v>
      </c>
      <c r="AF191" s="178">
        <v>1.4576663205062079</v>
      </c>
      <c r="AH191" s="178"/>
      <c r="AI191" s="178"/>
      <c r="AJ191" s="175"/>
      <c r="AK191" s="175"/>
      <c r="AL191" s="174"/>
      <c r="AM191" s="178"/>
      <c r="AN191" s="178"/>
      <c r="AO191" s="178"/>
      <c r="AP191" s="178"/>
      <c r="AQ191" s="178"/>
      <c r="AR191" s="178"/>
      <c r="AS191" s="178"/>
      <c r="AT191" s="178"/>
      <c r="AU191" s="178"/>
      <c r="AV191" s="178"/>
      <c r="AW191" s="178"/>
      <c r="AX191" s="178"/>
      <c r="AY191" s="178"/>
      <c r="AZ191" s="175"/>
      <c r="BA191" s="175"/>
      <c r="BB191" s="177"/>
      <c r="BC191" s="178"/>
      <c r="BD191" s="178"/>
      <c r="BE191" s="178"/>
      <c r="BF191" s="174"/>
      <c r="BG191" s="174"/>
      <c r="BH191" s="174"/>
      <c r="BI191" s="174"/>
      <c r="BJ191" s="174"/>
      <c r="BK191" s="174"/>
      <c r="BL191" s="178"/>
      <c r="BM191" s="178"/>
      <c r="BN191" s="178"/>
      <c r="BO191" s="178"/>
      <c r="BP191" s="178"/>
      <c r="BQ191" s="178"/>
      <c r="BR191" s="175"/>
      <c r="BS191" s="174"/>
      <c r="BT191" s="178"/>
      <c r="BU191" s="178"/>
      <c r="BV191" s="178"/>
      <c r="BW191" s="267"/>
      <c r="BX191" s="178"/>
      <c r="BY191" s="178"/>
      <c r="BZ191" s="178"/>
      <c r="CA191" s="254"/>
      <c r="CB191" s="178"/>
      <c r="CC191" s="178"/>
      <c r="CD191" s="178"/>
      <c r="CE191" s="178"/>
      <c r="CF191" s="178"/>
      <c r="CG191" s="178"/>
      <c r="CH191" s="178"/>
      <c r="CI191" s="175"/>
      <c r="CJ191" s="174"/>
      <c r="CK191" s="174"/>
      <c r="CL191" s="174"/>
      <c r="CM191" s="174"/>
      <c r="CN191" s="174"/>
      <c r="CO191" s="174"/>
      <c r="CP191" s="174"/>
      <c r="CQ191" s="174"/>
      <c r="CR191" s="174"/>
      <c r="CS191" s="174"/>
      <c r="CT191" s="174"/>
      <c r="CU191" s="174"/>
      <c r="CV191" s="174"/>
      <c r="CW191" s="174"/>
      <c r="CX191" s="175"/>
      <c r="CY191" s="174"/>
      <c r="CZ191" s="174"/>
      <c r="DA191" s="174"/>
      <c r="DB191" s="174"/>
      <c r="DC191" s="174"/>
      <c r="DD191" s="174"/>
      <c r="DE191" s="174"/>
      <c r="DF191" s="174"/>
      <c r="DG191" s="257"/>
      <c r="DH191" s="258"/>
    </row>
    <row r="192" spans="3:115">
      <c r="C192" s="178"/>
      <c r="D192" s="178"/>
      <c r="E192" s="178"/>
      <c r="F192" s="178"/>
      <c r="G192" s="178"/>
      <c r="H192" s="174"/>
      <c r="I192" s="174"/>
      <c r="J192" s="174"/>
      <c r="K192" s="174"/>
      <c r="L192" s="174"/>
      <c r="M192" s="175"/>
      <c r="N192" s="175"/>
      <c r="O192" s="174"/>
      <c r="P192" s="178"/>
      <c r="Q192" s="178"/>
      <c r="R192" s="178"/>
      <c r="S192" s="178"/>
      <c r="T192" s="174"/>
      <c r="U192" s="174"/>
      <c r="V192" s="174"/>
      <c r="W192" s="174"/>
      <c r="X192" s="174"/>
      <c r="Y192" s="175"/>
      <c r="Z192" s="175">
        <v>45473</v>
      </c>
      <c r="AA192" s="250">
        <v>45504</v>
      </c>
      <c r="AB192" s="178">
        <v>0.36544003300000005</v>
      </c>
      <c r="AC192" s="178">
        <v>0.58769195500000004</v>
      </c>
      <c r="AD192" s="178">
        <v>0.65289937862791714</v>
      </c>
      <c r="AE192" s="178">
        <v>0.98244105393287195</v>
      </c>
      <c r="AF192" s="178">
        <v>1.4613582004121812</v>
      </c>
      <c r="AH192" s="178"/>
      <c r="AI192" s="178"/>
      <c r="AJ192" s="175"/>
      <c r="AK192" s="175"/>
      <c r="AL192" s="174"/>
      <c r="AM192" s="178"/>
      <c r="AN192" s="178"/>
      <c r="AO192" s="178"/>
      <c r="AP192" s="178"/>
      <c r="AQ192" s="178"/>
      <c r="AR192" s="178"/>
      <c r="AS192" s="178"/>
      <c r="AT192" s="178"/>
      <c r="AU192" s="178"/>
      <c r="AV192" s="178"/>
      <c r="AW192" s="178"/>
      <c r="AX192" s="178"/>
      <c r="AY192" s="178"/>
      <c r="AZ192" s="175"/>
      <c r="BA192" s="175"/>
      <c r="BB192" s="177"/>
      <c r="BC192" s="178"/>
      <c r="BD192" s="178"/>
      <c r="BE192" s="178"/>
      <c r="BF192" s="174"/>
      <c r="BG192" s="174"/>
      <c r="BH192" s="174"/>
      <c r="BI192" s="174"/>
      <c r="BJ192" s="174"/>
      <c r="BK192" s="174"/>
      <c r="BL192" s="178"/>
      <c r="BM192" s="178"/>
      <c r="BN192" s="178"/>
      <c r="BO192" s="178"/>
      <c r="BP192" s="178"/>
      <c r="BQ192" s="178"/>
      <c r="BR192" s="175"/>
      <c r="BS192" s="174"/>
      <c r="BT192" s="178"/>
      <c r="BU192" s="178"/>
      <c r="BV192" s="178"/>
      <c r="BW192" s="267"/>
      <c r="BX192" s="178"/>
      <c r="BY192" s="178"/>
      <c r="BZ192" s="178"/>
      <c r="CA192" s="254"/>
      <c r="CB192" s="178"/>
      <c r="CC192" s="178"/>
      <c r="CD192" s="178"/>
      <c r="CE192" s="178"/>
      <c r="CF192" s="178"/>
      <c r="CG192" s="178"/>
      <c r="CH192" s="178"/>
      <c r="CI192" s="175"/>
      <c r="CJ192" s="174"/>
      <c r="CK192" s="174"/>
      <c r="CL192" s="174"/>
      <c r="CM192" s="174"/>
      <c r="CN192" s="174"/>
      <c r="CO192" s="174"/>
      <c r="CP192" s="174"/>
      <c r="CQ192" s="174"/>
      <c r="CR192" s="174"/>
      <c r="CS192" s="174"/>
      <c r="CT192" s="174"/>
      <c r="CU192" s="174"/>
      <c r="CV192" s="174"/>
      <c r="CW192" s="174"/>
      <c r="CX192" s="175"/>
      <c r="CY192" s="174"/>
      <c r="CZ192" s="174"/>
      <c r="DA192" s="174"/>
      <c r="DB192" s="174"/>
      <c r="DC192" s="174"/>
      <c r="DD192" s="174"/>
      <c r="DE192" s="174"/>
      <c r="DF192" s="174"/>
      <c r="DG192" s="257"/>
      <c r="DH192" s="258"/>
    </row>
    <row r="193" spans="3:112">
      <c r="C193" s="178"/>
      <c r="D193" s="178"/>
      <c r="E193" s="178"/>
      <c r="F193" s="178"/>
      <c r="G193" s="178"/>
      <c r="H193" s="174"/>
      <c r="I193" s="174"/>
      <c r="J193" s="174"/>
      <c r="K193" s="174"/>
      <c r="L193" s="174"/>
      <c r="M193" s="175"/>
      <c r="N193" s="175"/>
      <c r="O193" s="174"/>
      <c r="P193" s="178"/>
      <c r="Q193" s="178"/>
      <c r="R193" s="178"/>
      <c r="S193" s="178"/>
      <c r="T193" s="174"/>
      <c r="U193" s="174"/>
      <c r="V193" s="174"/>
      <c r="W193" s="174"/>
      <c r="X193" s="174"/>
      <c r="Y193" s="175"/>
      <c r="Z193" s="175"/>
      <c r="AA193" s="250">
        <v>45535</v>
      </c>
      <c r="AB193" s="178">
        <v>0.371092804</v>
      </c>
      <c r="AC193" s="178">
        <v>0.59556702399999994</v>
      </c>
      <c r="AD193" s="178">
        <v>0.66007605940493652</v>
      </c>
      <c r="AE193" s="178">
        <v>0.99150120190458024</v>
      </c>
      <c r="AF193" s="178">
        <v>1.4831790848737598</v>
      </c>
      <c r="AH193" s="178"/>
      <c r="AI193" s="178"/>
      <c r="AJ193" s="175"/>
      <c r="AK193" s="175"/>
      <c r="AL193" s="174"/>
      <c r="AM193" s="178"/>
      <c r="AN193" s="178"/>
      <c r="AO193" s="178"/>
      <c r="AP193" s="178"/>
      <c r="AQ193" s="178"/>
      <c r="AR193" s="178"/>
      <c r="AS193" s="178"/>
      <c r="AT193" s="178"/>
      <c r="AU193" s="178"/>
      <c r="AV193" s="178"/>
      <c r="AW193" s="178"/>
      <c r="AX193" s="178"/>
      <c r="AY193" s="178"/>
      <c r="AZ193" s="175"/>
      <c r="BA193" s="175"/>
      <c r="BB193" s="176"/>
      <c r="BC193" s="178"/>
      <c r="BD193" s="178"/>
      <c r="BE193" s="178"/>
      <c r="BF193" s="174"/>
      <c r="BG193" s="174"/>
      <c r="BH193" s="174"/>
      <c r="BI193" s="174"/>
      <c r="BJ193" s="174"/>
      <c r="BK193" s="174"/>
      <c r="BL193" s="178"/>
      <c r="BM193" s="178"/>
      <c r="BN193" s="178"/>
      <c r="BO193" s="178"/>
      <c r="BP193" s="178"/>
      <c r="BQ193" s="178"/>
      <c r="BR193" s="175"/>
      <c r="BS193" s="174"/>
      <c r="BT193" s="178"/>
      <c r="BU193" s="178"/>
      <c r="BV193" s="178"/>
      <c r="BW193" s="267"/>
      <c r="BX193" s="178"/>
      <c r="BY193" s="178"/>
      <c r="BZ193" s="178"/>
      <c r="CA193" s="254"/>
      <c r="CB193" s="178"/>
      <c r="CC193" s="178"/>
      <c r="CD193" s="178"/>
      <c r="CE193" s="178"/>
      <c r="CF193" s="178"/>
      <c r="CG193" s="178"/>
      <c r="CH193" s="178"/>
      <c r="CI193" s="175"/>
      <c r="CJ193" s="174"/>
      <c r="CK193" s="174"/>
      <c r="CL193" s="174"/>
      <c r="CM193" s="174"/>
      <c r="CN193" s="174"/>
      <c r="CO193" s="174"/>
      <c r="CP193" s="174"/>
      <c r="CQ193" s="174"/>
      <c r="CR193" s="174"/>
      <c r="CS193" s="174"/>
      <c r="CT193" s="174"/>
      <c r="CU193" s="174"/>
      <c r="CV193" s="174"/>
      <c r="CW193" s="174"/>
      <c r="CX193" s="175"/>
      <c r="CY193" s="174"/>
      <c r="CZ193" s="174"/>
      <c r="DA193" s="174"/>
      <c r="DB193" s="174"/>
      <c r="DC193" s="174"/>
      <c r="DD193" s="174"/>
      <c r="DE193" s="174"/>
      <c r="DF193" s="174"/>
      <c r="DG193" s="257"/>
      <c r="DH193" s="258"/>
    </row>
    <row r="194" spans="3:112">
      <c r="C194" s="178"/>
      <c r="D194" s="178"/>
      <c r="E194" s="178"/>
      <c r="F194" s="178"/>
      <c r="G194" s="178"/>
      <c r="H194" s="174"/>
      <c r="I194" s="174"/>
      <c r="J194" s="174"/>
      <c r="K194" s="174"/>
      <c r="L194" s="174"/>
      <c r="M194" s="175"/>
      <c r="N194" s="175"/>
      <c r="O194" s="174"/>
      <c r="P194" s="178"/>
      <c r="Q194" s="178"/>
      <c r="R194" s="178"/>
      <c r="S194" s="178"/>
      <c r="T194" s="174"/>
      <c r="U194" s="174"/>
      <c r="V194" s="174"/>
      <c r="W194" s="174"/>
      <c r="X194" s="174"/>
      <c r="Y194" s="175"/>
      <c r="Z194" s="175"/>
      <c r="AA194" s="250">
        <v>45565</v>
      </c>
      <c r="AB194" s="178">
        <v>0.37721042999999999</v>
      </c>
      <c r="AC194" s="178">
        <v>0.58598752899999995</v>
      </c>
      <c r="AD194" s="178">
        <v>0.67119435112410386</v>
      </c>
      <c r="AE194" s="178">
        <v>0.97663117015048073</v>
      </c>
      <c r="AF194" s="178">
        <v>1.4707118057882602</v>
      </c>
      <c r="AH194" s="178"/>
      <c r="AI194" s="178"/>
      <c r="AJ194" s="175"/>
      <c r="AK194" s="175"/>
      <c r="AL194" s="174"/>
      <c r="AM194" s="178"/>
      <c r="AN194" s="178"/>
      <c r="AO194" s="178"/>
      <c r="AP194" s="178"/>
      <c r="AQ194" s="178"/>
      <c r="AR194" s="178"/>
      <c r="AS194" s="178"/>
      <c r="AT194" s="178"/>
      <c r="AU194" s="178"/>
      <c r="AV194" s="178"/>
      <c r="AW194" s="178"/>
      <c r="AX194" s="178"/>
      <c r="AY194" s="178"/>
      <c r="AZ194" s="175"/>
      <c r="BA194" s="175"/>
      <c r="BB194" s="176"/>
      <c r="BC194" s="178"/>
      <c r="BD194" s="178"/>
      <c r="BE194" s="178"/>
      <c r="BF194" s="174"/>
      <c r="BG194" s="174"/>
      <c r="BH194" s="174"/>
      <c r="BI194" s="174"/>
      <c r="BJ194" s="174"/>
      <c r="BK194" s="174"/>
      <c r="BL194" s="178"/>
      <c r="BM194" s="178"/>
      <c r="BN194" s="178"/>
      <c r="BO194" s="178"/>
      <c r="BP194" s="178"/>
      <c r="BQ194" s="178"/>
      <c r="BR194" s="175"/>
      <c r="BS194" s="174"/>
      <c r="BT194" s="178"/>
      <c r="BU194" s="178"/>
      <c r="BV194" s="178"/>
      <c r="BW194" s="267"/>
      <c r="BX194" s="178"/>
      <c r="BY194" s="178"/>
      <c r="BZ194" s="178"/>
      <c r="CA194" s="254"/>
      <c r="CB194" s="178"/>
      <c r="CC194" s="178"/>
      <c r="CD194" s="178"/>
      <c r="CE194" s="178"/>
      <c r="CF194" s="178"/>
      <c r="CG194" s="178"/>
      <c r="CH194" s="178"/>
      <c r="CI194" s="175"/>
      <c r="CJ194" s="174"/>
      <c r="CK194" s="174"/>
      <c r="CL194" s="174"/>
      <c r="CM194" s="174"/>
      <c r="CN194" s="174"/>
      <c r="CO194" s="174"/>
      <c r="CP194" s="174"/>
      <c r="CQ194" s="174"/>
      <c r="CR194" s="174"/>
      <c r="CS194" s="174"/>
      <c r="CT194" s="174"/>
      <c r="CU194" s="174"/>
      <c r="CV194" s="174"/>
      <c r="CW194" s="174"/>
      <c r="CX194" s="175"/>
      <c r="CY194" s="174"/>
      <c r="CZ194" s="174"/>
      <c r="DA194" s="174"/>
      <c r="DB194" s="174"/>
      <c r="DC194" s="174"/>
      <c r="DD194" s="174"/>
      <c r="DE194" s="174"/>
      <c r="DF194" s="174"/>
      <c r="DG194" s="257"/>
      <c r="DH194" s="258"/>
    </row>
    <row r="195" spans="3:112">
      <c r="C195" s="178"/>
      <c r="D195" s="178"/>
      <c r="E195" s="178"/>
      <c r="F195" s="178"/>
      <c r="G195" s="178"/>
      <c r="H195" s="174"/>
      <c r="I195" s="174"/>
      <c r="J195" s="174"/>
      <c r="K195" s="174"/>
      <c r="L195" s="174"/>
      <c r="M195" s="175"/>
      <c r="N195" s="175"/>
      <c r="O195" s="174"/>
      <c r="P195" s="178"/>
      <c r="Q195" s="178"/>
      <c r="R195" s="178"/>
      <c r="S195" s="178"/>
      <c r="T195" s="174"/>
      <c r="U195" s="174"/>
      <c r="V195" s="174"/>
      <c r="W195" s="174"/>
      <c r="X195" s="174"/>
      <c r="Y195" s="175"/>
      <c r="Z195" s="175"/>
      <c r="AA195" s="250">
        <v>45596</v>
      </c>
      <c r="AB195" s="178">
        <v>0.391981739</v>
      </c>
      <c r="AC195" s="178">
        <v>0.60312613599999998</v>
      </c>
      <c r="AD195" s="178">
        <v>0.69614292550519929</v>
      </c>
      <c r="AE195" s="178">
        <v>1.003964385591688</v>
      </c>
      <c r="AF195" s="178">
        <v>1.5223018607904517</v>
      </c>
      <c r="AH195" s="178"/>
      <c r="AI195" s="178"/>
      <c r="AJ195" s="175"/>
      <c r="AK195" s="175"/>
      <c r="AL195" s="174"/>
      <c r="AM195" s="178"/>
      <c r="AN195" s="178"/>
      <c r="AO195" s="178"/>
      <c r="AP195" s="178"/>
      <c r="AQ195" s="178"/>
      <c r="AR195" s="178"/>
      <c r="AS195" s="178"/>
      <c r="AT195" s="178"/>
      <c r="AU195" s="178"/>
      <c r="AV195" s="178"/>
      <c r="AW195" s="178"/>
      <c r="AX195" s="178"/>
      <c r="AY195" s="178"/>
      <c r="AZ195" s="175"/>
      <c r="BA195" s="175"/>
      <c r="BB195" s="176"/>
      <c r="BC195" s="178"/>
      <c r="BD195" s="178"/>
      <c r="BE195" s="178"/>
      <c r="BF195" s="174"/>
      <c r="BG195" s="174"/>
      <c r="BH195" s="174"/>
      <c r="BI195" s="174"/>
      <c r="BJ195" s="174"/>
      <c r="BK195" s="174"/>
      <c r="BL195" s="178"/>
      <c r="BM195" s="178"/>
      <c r="BN195" s="178"/>
      <c r="BO195" s="178"/>
      <c r="BP195" s="178"/>
      <c r="BQ195" s="178"/>
      <c r="BR195" s="175"/>
      <c r="BS195" s="174"/>
      <c r="BT195" s="178"/>
      <c r="BU195" s="178"/>
      <c r="BV195" s="178"/>
      <c r="BW195" s="267"/>
      <c r="BX195" s="178"/>
      <c r="BY195" s="178"/>
      <c r="BZ195" s="178"/>
      <c r="CA195" s="254"/>
      <c r="CB195" s="178"/>
      <c r="CC195" s="178"/>
      <c r="CD195" s="178"/>
      <c r="CE195" s="178"/>
      <c r="CF195" s="178"/>
      <c r="CG195" s="178"/>
      <c r="CH195" s="178"/>
      <c r="CI195" s="175"/>
      <c r="CJ195" s="174"/>
      <c r="CK195" s="174"/>
      <c r="CL195" s="174"/>
      <c r="CM195" s="174"/>
      <c r="CN195" s="174"/>
      <c r="CO195" s="174"/>
      <c r="CP195" s="174"/>
      <c r="CQ195" s="174"/>
      <c r="CR195" s="174"/>
      <c r="CS195" s="174"/>
      <c r="CT195" s="174"/>
      <c r="CU195" s="174"/>
      <c r="CV195" s="174"/>
      <c r="CW195" s="174"/>
      <c r="CX195" s="175"/>
      <c r="CY195" s="174"/>
      <c r="CZ195" s="174"/>
      <c r="DA195" s="174"/>
      <c r="DB195" s="174"/>
      <c r="DC195" s="174"/>
      <c r="DD195" s="174"/>
      <c r="DE195" s="174"/>
      <c r="DF195" s="174"/>
      <c r="DG195" s="257"/>
      <c r="DH195" s="258"/>
    </row>
    <row r="196" spans="3:112">
      <c r="C196" s="178"/>
      <c r="D196" s="178"/>
      <c r="E196" s="178"/>
      <c r="F196" s="178"/>
      <c r="G196" s="178"/>
      <c r="H196" s="174"/>
      <c r="I196" s="174"/>
      <c r="J196" s="174"/>
      <c r="K196" s="174"/>
      <c r="L196" s="174"/>
      <c r="M196" s="175"/>
      <c r="N196" s="175"/>
      <c r="O196" s="174"/>
      <c r="P196" s="178"/>
      <c r="Q196" s="178"/>
      <c r="R196" s="178"/>
      <c r="S196" s="178"/>
      <c r="T196" s="174"/>
      <c r="U196" s="174"/>
      <c r="V196" s="174"/>
      <c r="W196" s="174"/>
      <c r="X196" s="174"/>
      <c r="Y196" s="175"/>
      <c r="Z196" s="175"/>
      <c r="AA196" s="250">
        <v>45626</v>
      </c>
      <c r="AB196" s="178">
        <v>0.397981056</v>
      </c>
      <c r="AC196" s="178">
        <v>0.61079188899999992</v>
      </c>
      <c r="AD196" s="178">
        <v>0.70618180633682082</v>
      </c>
      <c r="AE196" s="178">
        <v>1.0150942661675906</v>
      </c>
      <c r="AF196" s="178">
        <v>1.5485750656628989</v>
      </c>
      <c r="AH196" s="178"/>
      <c r="AI196" s="178"/>
      <c r="AJ196" s="175"/>
      <c r="AK196" s="175"/>
      <c r="AL196" s="174"/>
      <c r="AM196" s="178"/>
      <c r="AN196" s="178"/>
      <c r="AO196" s="178"/>
      <c r="AP196" s="178"/>
      <c r="AQ196" s="178"/>
      <c r="AR196" s="178"/>
      <c r="AS196" s="178"/>
      <c r="AT196" s="178"/>
      <c r="AU196" s="178"/>
      <c r="AV196" s="178"/>
      <c r="AW196" s="178"/>
      <c r="AX196" s="178"/>
      <c r="AY196" s="178"/>
      <c r="AZ196" s="175"/>
      <c r="BA196" s="175"/>
      <c r="BB196" s="176"/>
      <c r="BC196" s="178"/>
      <c r="BD196" s="178"/>
      <c r="BE196" s="178"/>
      <c r="BF196" s="174"/>
      <c r="BG196" s="174"/>
      <c r="BH196" s="174"/>
      <c r="BI196" s="174"/>
      <c r="BJ196" s="174"/>
      <c r="BK196" s="174"/>
      <c r="BL196" s="178"/>
      <c r="BM196" s="178"/>
      <c r="BN196" s="178"/>
      <c r="BO196" s="178"/>
      <c r="BP196" s="178"/>
      <c r="BQ196" s="178"/>
      <c r="BR196" s="175"/>
      <c r="BS196" s="174"/>
      <c r="BT196" s="178"/>
      <c r="BU196" s="178"/>
      <c r="BV196" s="178"/>
      <c r="BW196" s="267"/>
      <c r="BX196" s="178"/>
      <c r="BY196" s="178"/>
      <c r="BZ196" s="178"/>
      <c r="CA196" s="254"/>
      <c r="CB196" s="178"/>
      <c r="CC196" s="178"/>
      <c r="CD196" s="178"/>
      <c r="CE196" s="178"/>
      <c r="CF196" s="178"/>
      <c r="CG196" s="178"/>
      <c r="CH196" s="178"/>
      <c r="CI196" s="175"/>
      <c r="CJ196" s="174"/>
      <c r="CK196" s="174"/>
      <c r="CL196" s="174"/>
      <c r="CM196" s="174"/>
      <c r="CN196" s="174"/>
      <c r="CO196" s="174"/>
      <c r="CP196" s="174"/>
      <c r="CQ196" s="174"/>
      <c r="CR196" s="174"/>
      <c r="CS196" s="174"/>
      <c r="CT196" s="174"/>
      <c r="CU196" s="174"/>
      <c r="CV196" s="174"/>
      <c r="CW196" s="174"/>
      <c r="CX196" s="175"/>
      <c r="CY196" s="174"/>
      <c r="CZ196" s="174"/>
      <c r="DA196" s="174"/>
      <c r="DB196" s="174"/>
      <c r="DC196" s="174"/>
      <c r="DD196" s="174"/>
      <c r="DE196" s="174"/>
      <c r="DF196" s="174"/>
      <c r="DG196" s="257"/>
      <c r="DH196" s="258"/>
    </row>
    <row r="197" spans="3:112">
      <c r="C197" s="178"/>
      <c r="D197" s="178"/>
      <c r="E197" s="178"/>
      <c r="F197" s="178"/>
      <c r="G197" s="178"/>
      <c r="H197" s="174"/>
      <c r="I197" s="174"/>
      <c r="J197" s="174"/>
      <c r="K197" s="174"/>
      <c r="L197" s="174"/>
      <c r="M197" s="175"/>
      <c r="N197" s="175"/>
      <c r="O197" s="174"/>
      <c r="P197" s="178"/>
      <c r="Q197" s="178"/>
      <c r="R197" s="178"/>
      <c r="S197" s="178"/>
      <c r="T197" s="174"/>
      <c r="U197" s="174"/>
      <c r="V197" s="174"/>
      <c r="W197" s="174"/>
      <c r="X197" s="174"/>
      <c r="Y197" s="175"/>
      <c r="Z197" s="175"/>
      <c r="AA197" s="250">
        <v>45657</v>
      </c>
      <c r="AB197" s="178">
        <v>0.41792657000000005</v>
      </c>
      <c r="AC197" s="178">
        <v>0.59429021500000001</v>
      </c>
      <c r="AD197" s="178">
        <v>0.73414656168579739</v>
      </c>
      <c r="AE197" s="178">
        <v>0.9783527745522248</v>
      </c>
      <c r="AF197" s="178">
        <v>1.5326113606208471</v>
      </c>
      <c r="AH197" s="178"/>
      <c r="AI197" s="178"/>
      <c r="AJ197" s="175"/>
      <c r="AK197" s="175"/>
      <c r="AL197" s="174"/>
      <c r="AM197" s="178"/>
      <c r="AN197" s="178"/>
      <c r="AO197" s="178"/>
      <c r="AP197" s="178"/>
      <c r="AQ197" s="178"/>
      <c r="AR197" s="178"/>
      <c r="AS197" s="178"/>
      <c r="AT197" s="178"/>
      <c r="AU197" s="178"/>
      <c r="AV197" s="178"/>
      <c r="AW197" s="178"/>
      <c r="AX197" s="178"/>
      <c r="AY197" s="178"/>
      <c r="AZ197" s="175"/>
      <c r="BA197" s="175"/>
      <c r="BB197" s="176"/>
      <c r="BC197" s="178"/>
      <c r="BD197" s="178"/>
      <c r="BE197" s="178"/>
      <c r="BF197" s="174"/>
      <c r="BG197" s="174"/>
      <c r="BH197" s="174"/>
      <c r="BI197" s="174"/>
      <c r="BJ197" s="174"/>
      <c r="BK197" s="174"/>
      <c r="BL197" s="178"/>
      <c r="BM197" s="178"/>
      <c r="BN197" s="178"/>
      <c r="BO197" s="178"/>
      <c r="BP197" s="178"/>
      <c r="BQ197" s="178"/>
      <c r="BR197" s="175"/>
      <c r="BS197" s="174"/>
      <c r="BT197" s="178"/>
      <c r="BU197" s="178"/>
      <c r="BV197" s="178"/>
      <c r="BW197" s="267"/>
      <c r="BX197" s="178"/>
      <c r="BY197" s="178"/>
      <c r="BZ197" s="178"/>
      <c r="CA197" s="254"/>
      <c r="CB197" s="178"/>
      <c r="CC197" s="178"/>
      <c r="CD197" s="178"/>
      <c r="CE197" s="178"/>
      <c r="CF197" s="178"/>
      <c r="CG197" s="178"/>
      <c r="CH197" s="178"/>
      <c r="CI197" s="175"/>
      <c r="CJ197" s="174"/>
      <c r="CK197" s="174"/>
      <c r="CL197" s="174"/>
      <c r="CM197" s="174"/>
      <c r="CN197" s="174"/>
      <c r="CO197" s="174"/>
      <c r="CP197" s="174"/>
      <c r="CQ197" s="174"/>
      <c r="CR197" s="174"/>
      <c r="CS197" s="174"/>
      <c r="CT197" s="174"/>
      <c r="CU197" s="174"/>
      <c r="CV197" s="174"/>
      <c r="CW197" s="174"/>
      <c r="CX197" s="175"/>
      <c r="CY197" s="174"/>
      <c r="CZ197" s="174"/>
      <c r="DA197" s="174"/>
      <c r="DB197" s="174"/>
      <c r="DC197" s="174"/>
      <c r="DD197" s="174"/>
      <c r="DE197" s="174"/>
      <c r="DF197" s="174"/>
      <c r="DG197" s="257"/>
      <c r="DH197" s="258"/>
    </row>
    <row r="198" spans="3:112">
      <c r="C198" s="178"/>
      <c r="D198" s="178"/>
      <c r="E198" s="178"/>
      <c r="F198" s="178"/>
      <c r="G198" s="178"/>
      <c r="H198" s="174"/>
      <c r="I198" s="174"/>
      <c r="J198" s="174"/>
      <c r="K198" s="174"/>
      <c r="L198" s="174"/>
      <c r="M198" s="175"/>
      <c r="N198" s="175"/>
      <c r="O198" s="174"/>
      <c r="P198" s="178"/>
      <c r="Q198" s="178"/>
      <c r="R198" s="178"/>
      <c r="S198" s="178"/>
      <c r="T198" s="174"/>
      <c r="U198" s="174"/>
      <c r="V198" s="174"/>
      <c r="W198" s="174"/>
      <c r="X198" s="174"/>
      <c r="Y198" s="175"/>
      <c r="Z198" s="175"/>
      <c r="AA198" s="250">
        <v>45688</v>
      </c>
      <c r="AB198" s="178">
        <v>0.43047538899999999</v>
      </c>
      <c r="AC198" s="178">
        <v>0.59624552500000005</v>
      </c>
      <c r="AD198" s="178">
        <v>0.74961835348986228</v>
      </c>
      <c r="AE198" s="178">
        <v>0.97208384693427163</v>
      </c>
      <c r="AF198" s="178">
        <v>1.5307689810982728</v>
      </c>
      <c r="AH198" s="178"/>
      <c r="AI198" s="178"/>
      <c r="AJ198" s="175"/>
      <c r="AK198" s="175"/>
      <c r="AL198" s="174"/>
      <c r="AM198" s="178"/>
      <c r="AN198" s="178"/>
      <c r="AO198" s="178"/>
      <c r="AP198" s="178"/>
      <c r="AQ198" s="178"/>
      <c r="AR198" s="178"/>
      <c r="AS198" s="178"/>
      <c r="AT198" s="178"/>
      <c r="AU198" s="178"/>
      <c r="AV198" s="178"/>
      <c r="AW198" s="178"/>
      <c r="AX198" s="178"/>
      <c r="AY198" s="178"/>
      <c r="AZ198" s="175"/>
      <c r="BA198" s="175"/>
      <c r="BB198" s="174"/>
      <c r="BC198" s="178"/>
      <c r="BD198" s="178"/>
      <c r="BE198" s="178"/>
      <c r="BF198" s="174"/>
      <c r="BG198" s="174"/>
      <c r="BH198" s="174"/>
      <c r="BI198" s="174"/>
      <c r="BJ198" s="174"/>
      <c r="BK198" s="174"/>
      <c r="BL198" s="178"/>
      <c r="BM198" s="178"/>
      <c r="BN198" s="178"/>
      <c r="BO198" s="178"/>
      <c r="BP198" s="178"/>
      <c r="BQ198" s="178"/>
      <c r="BR198" s="175"/>
      <c r="BS198" s="174"/>
      <c r="BT198" s="178"/>
      <c r="BU198" s="178"/>
      <c r="BV198" s="178"/>
      <c r="BW198" s="267"/>
      <c r="BX198" s="178"/>
      <c r="BY198" s="178"/>
      <c r="BZ198" s="178"/>
      <c r="CA198" s="254"/>
      <c r="CB198" s="178"/>
      <c r="CC198" s="178"/>
      <c r="CD198" s="178"/>
      <c r="CE198" s="178"/>
      <c r="CF198" s="178"/>
      <c r="CG198" s="178"/>
      <c r="CH198" s="178"/>
      <c r="CI198" s="175"/>
      <c r="CJ198" s="174"/>
      <c r="CK198" s="174"/>
      <c r="CL198" s="174"/>
      <c r="CM198" s="174"/>
      <c r="CN198" s="174"/>
      <c r="CO198" s="174"/>
      <c r="CP198" s="174"/>
      <c r="CQ198" s="174"/>
      <c r="CR198" s="174"/>
      <c r="CS198" s="174"/>
      <c r="CT198" s="174"/>
      <c r="CU198" s="174"/>
      <c r="CV198" s="174"/>
      <c r="CW198" s="174"/>
      <c r="CX198" s="175"/>
      <c r="CY198" s="174"/>
      <c r="CZ198" s="174"/>
      <c r="DA198" s="174"/>
      <c r="DB198" s="174"/>
      <c r="DC198" s="174"/>
      <c r="DD198" s="174"/>
      <c r="DE198" s="174"/>
      <c r="DF198" s="174"/>
      <c r="DG198" s="257"/>
      <c r="DH198" s="258"/>
    </row>
    <row r="199" spans="3:112">
      <c r="C199" s="178"/>
      <c r="D199" s="178"/>
      <c r="E199" s="178"/>
      <c r="F199" s="178"/>
      <c r="G199" s="178"/>
      <c r="H199" s="174"/>
      <c r="I199" s="174"/>
      <c r="J199" s="174"/>
      <c r="K199" s="174"/>
      <c r="L199" s="174"/>
      <c r="M199" s="175"/>
      <c r="N199" s="175"/>
      <c r="O199" s="174"/>
      <c r="P199" s="178"/>
      <c r="Q199" s="178"/>
      <c r="R199" s="178"/>
      <c r="S199" s="178"/>
      <c r="T199" s="174"/>
      <c r="U199" s="174"/>
      <c r="V199" s="174"/>
      <c r="W199" s="174"/>
      <c r="X199" s="174"/>
      <c r="Y199" s="175"/>
      <c r="Z199" s="175"/>
      <c r="AA199" s="250">
        <v>45716</v>
      </c>
      <c r="AB199" s="178">
        <v>0.46659912200000003</v>
      </c>
      <c r="AC199" s="178">
        <v>0.61300000599999993</v>
      </c>
      <c r="AD199" s="178">
        <v>0.81216681411670533</v>
      </c>
      <c r="AE199" s="178">
        <v>0.99726414823500409</v>
      </c>
      <c r="AF199" s="178">
        <v>1.5590159494425677</v>
      </c>
      <c r="AH199" s="178"/>
      <c r="AI199" s="178"/>
      <c r="AJ199" s="175"/>
      <c r="AK199" s="175"/>
      <c r="AL199" s="174"/>
      <c r="AM199" s="178"/>
      <c r="AN199" s="178"/>
      <c r="AO199" s="178"/>
      <c r="AP199" s="178"/>
      <c r="AQ199" s="178"/>
      <c r="AR199" s="178"/>
      <c r="AS199" s="178"/>
      <c r="AT199" s="178"/>
      <c r="AU199" s="178"/>
      <c r="AV199" s="178"/>
      <c r="AW199" s="178"/>
      <c r="AX199" s="178"/>
      <c r="AY199" s="178"/>
      <c r="AZ199" s="175"/>
      <c r="BA199" s="175"/>
      <c r="BB199" s="174"/>
      <c r="BC199" s="178"/>
      <c r="BD199" s="178"/>
      <c r="BE199" s="178"/>
      <c r="BF199" s="174"/>
      <c r="BG199" s="174"/>
      <c r="BH199" s="174"/>
      <c r="BI199" s="174"/>
      <c r="BJ199" s="174"/>
      <c r="BK199" s="174"/>
      <c r="BL199" s="178"/>
      <c r="BM199" s="178"/>
      <c r="BN199" s="178"/>
      <c r="BO199" s="178"/>
      <c r="BP199" s="178"/>
      <c r="BQ199" s="178"/>
      <c r="BR199" s="175"/>
      <c r="BS199" s="174"/>
      <c r="BT199" s="178"/>
      <c r="BU199" s="178"/>
      <c r="BV199" s="178"/>
      <c r="BW199" s="267"/>
      <c r="BX199" s="178"/>
      <c r="BY199" s="178"/>
      <c r="BZ199" s="178"/>
      <c r="CA199" s="254"/>
      <c r="CB199" s="178"/>
      <c r="CC199" s="178"/>
      <c r="CD199" s="178"/>
      <c r="CE199" s="178"/>
      <c r="CF199" s="178"/>
      <c r="CG199" s="178"/>
      <c r="CH199" s="178"/>
      <c r="CI199" s="175"/>
      <c r="CJ199" s="174"/>
      <c r="CK199" s="174"/>
      <c r="CL199" s="174"/>
      <c r="CM199" s="174"/>
      <c r="CN199" s="174"/>
      <c r="CO199" s="174"/>
      <c r="CP199" s="174"/>
      <c r="CQ199" s="174"/>
      <c r="CR199" s="174"/>
      <c r="CS199" s="174"/>
      <c r="CT199" s="174"/>
      <c r="CU199" s="174"/>
      <c r="CV199" s="174"/>
      <c r="CW199" s="174"/>
      <c r="CX199" s="175"/>
      <c r="CY199" s="174"/>
      <c r="CZ199" s="174"/>
      <c r="DA199" s="174"/>
      <c r="DB199" s="174"/>
      <c r="DC199" s="174"/>
      <c r="DD199" s="174"/>
      <c r="DE199" s="174"/>
      <c r="DF199" s="174"/>
      <c r="DG199" s="257"/>
      <c r="DH199" s="258"/>
    </row>
    <row r="200" spans="3:112">
      <c r="C200" s="178"/>
      <c r="D200" s="178"/>
      <c r="E200" s="178"/>
      <c r="F200" s="178"/>
      <c r="G200" s="178"/>
      <c r="H200" s="174"/>
      <c r="I200" s="174"/>
      <c r="J200" s="174"/>
      <c r="K200" s="174"/>
      <c r="L200" s="174"/>
      <c r="M200" s="175"/>
      <c r="N200" s="175"/>
      <c r="O200" s="174"/>
      <c r="P200" s="178"/>
      <c r="Q200" s="178"/>
      <c r="R200" s="178"/>
      <c r="S200" s="178"/>
      <c r="T200" s="174"/>
      <c r="U200" s="174"/>
      <c r="V200" s="174"/>
      <c r="W200" s="174"/>
      <c r="X200" s="174"/>
      <c r="Y200" s="175"/>
      <c r="Z200" s="175"/>
      <c r="AA200" s="250">
        <v>45747</v>
      </c>
      <c r="AB200" s="178">
        <v>0.44889528699999998</v>
      </c>
      <c r="AC200" s="178">
        <v>0.63063930000000001</v>
      </c>
      <c r="AD200" s="178">
        <v>0.78203450280693787</v>
      </c>
      <c r="AE200" s="178">
        <v>1.0266174064067073</v>
      </c>
      <c r="AF200" s="178">
        <v>1.6151181230252338</v>
      </c>
      <c r="AH200" s="178"/>
      <c r="AI200" s="178"/>
      <c r="AJ200" s="175"/>
      <c r="AK200" s="175"/>
      <c r="AL200" s="174"/>
      <c r="AM200" s="178"/>
      <c r="AN200" s="178"/>
      <c r="AO200" s="178"/>
      <c r="AP200" s="178"/>
      <c r="AQ200" s="178"/>
      <c r="AR200" s="178"/>
      <c r="AS200" s="178"/>
      <c r="AT200" s="178"/>
      <c r="AU200" s="178"/>
      <c r="AV200" s="178"/>
      <c r="AW200" s="178"/>
      <c r="AX200" s="178"/>
      <c r="AY200" s="178"/>
      <c r="AZ200" s="175"/>
      <c r="BA200" s="175"/>
      <c r="BB200" s="174"/>
      <c r="BC200" s="178"/>
      <c r="BD200" s="178"/>
      <c r="BE200" s="178"/>
      <c r="BF200" s="174"/>
      <c r="BG200" s="174"/>
      <c r="BH200" s="174"/>
      <c r="BI200" s="174"/>
      <c r="BJ200" s="174"/>
      <c r="BK200" s="174"/>
      <c r="BL200" s="178"/>
      <c r="BM200" s="178"/>
      <c r="BN200" s="178"/>
      <c r="BO200" s="178"/>
      <c r="BP200" s="178"/>
      <c r="BQ200" s="178"/>
      <c r="BR200" s="175"/>
      <c r="BS200" s="174"/>
      <c r="BT200" s="178"/>
      <c r="BU200" s="178"/>
      <c r="BV200" s="178"/>
      <c r="BW200" s="267"/>
      <c r="BX200" s="178"/>
      <c r="BY200" s="178"/>
      <c r="BZ200" s="178"/>
      <c r="CA200" s="254"/>
      <c r="CB200" s="178"/>
      <c r="CC200" s="178"/>
      <c r="CD200" s="178"/>
      <c r="CE200" s="178"/>
      <c r="CF200" s="178"/>
      <c r="CG200" s="178"/>
      <c r="CH200" s="178"/>
      <c r="CI200" s="175"/>
      <c r="CJ200" s="174"/>
      <c r="CK200" s="174"/>
      <c r="CL200" s="174"/>
      <c r="CM200" s="174"/>
      <c r="CN200" s="174"/>
      <c r="CO200" s="174"/>
      <c r="CP200" s="174"/>
      <c r="CQ200" s="174"/>
      <c r="CR200" s="174"/>
      <c r="CS200" s="174"/>
      <c r="CT200" s="174"/>
      <c r="CU200" s="174"/>
      <c r="CV200" s="174"/>
      <c r="CW200" s="174"/>
      <c r="CX200" s="175"/>
      <c r="CY200" s="174"/>
      <c r="CZ200" s="174"/>
      <c r="DA200" s="174"/>
      <c r="DB200" s="174"/>
      <c r="DC200" s="174"/>
      <c r="DD200" s="174"/>
      <c r="DE200" s="174"/>
      <c r="DF200" s="174"/>
      <c r="DG200" s="257"/>
      <c r="DH200" s="258"/>
    </row>
    <row r="201" spans="3:112">
      <c r="C201" s="178"/>
      <c r="D201" s="178"/>
      <c r="E201" s="178"/>
      <c r="F201" s="178"/>
      <c r="G201" s="178"/>
      <c r="H201" s="174"/>
      <c r="I201" s="174"/>
      <c r="J201" s="174"/>
      <c r="K201" s="174"/>
      <c r="L201" s="174"/>
      <c r="M201" s="175"/>
      <c r="N201" s="175"/>
      <c r="O201" s="174"/>
      <c r="P201" s="178"/>
      <c r="Q201" s="178"/>
      <c r="R201" s="178"/>
      <c r="S201" s="178"/>
      <c r="T201" s="174"/>
      <c r="U201" s="174"/>
      <c r="V201" s="174"/>
      <c r="W201" s="174"/>
      <c r="X201" s="174"/>
      <c r="Y201" s="175"/>
      <c r="Z201" s="175"/>
      <c r="AA201" s="250">
        <v>45777</v>
      </c>
      <c r="AB201" s="173">
        <v>0.44415959500000002</v>
      </c>
      <c r="AC201" s="173">
        <v>0.63167213200000005</v>
      </c>
      <c r="AD201" s="178">
        <v>0.77865459295572104</v>
      </c>
      <c r="AE201" s="178">
        <v>1.0313205895101925</v>
      </c>
      <c r="AF201" s="178">
        <v>1.6283347946020301</v>
      </c>
      <c r="AG201" s="178"/>
      <c r="AH201" s="178"/>
      <c r="AI201" s="178"/>
      <c r="AJ201" s="175"/>
      <c r="AK201" s="175"/>
      <c r="AL201" s="174"/>
      <c r="AM201" s="178"/>
      <c r="AN201" s="178"/>
      <c r="AO201" s="178"/>
      <c r="AP201" s="178"/>
      <c r="AQ201" s="178"/>
      <c r="AR201" s="178"/>
      <c r="AS201" s="178"/>
      <c r="AT201" s="178"/>
      <c r="AU201" s="178"/>
      <c r="AV201" s="178"/>
      <c r="AW201" s="178"/>
      <c r="AX201" s="178"/>
      <c r="AY201" s="178"/>
      <c r="AZ201" s="175"/>
      <c r="BA201" s="175"/>
      <c r="BB201" s="174"/>
      <c r="BC201" s="178"/>
      <c r="BD201" s="178"/>
      <c r="BE201" s="178"/>
      <c r="BF201" s="174"/>
      <c r="BG201" s="174"/>
      <c r="BH201" s="174"/>
      <c r="BI201" s="174"/>
      <c r="BJ201" s="174"/>
      <c r="BK201" s="174"/>
      <c r="BL201" s="178"/>
      <c r="BM201" s="178"/>
      <c r="BN201" s="178"/>
      <c r="BO201" s="178"/>
      <c r="BP201" s="178"/>
      <c r="BQ201" s="178"/>
      <c r="BR201" s="175"/>
      <c r="BS201" s="174"/>
      <c r="BT201" s="178"/>
      <c r="BU201" s="178"/>
      <c r="BV201" s="178"/>
      <c r="BW201" s="267"/>
      <c r="BX201" s="178"/>
      <c r="BY201" s="178"/>
      <c r="BZ201" s="178"/>
      <c r="CA201" s="254"/>
      <c r="CB201" s="178"/>
      <c r="CC201" s="178"/>
      <c r="CD201" s="178"/>
      <c r="CE201" s="178"/>
      <c r="CF201" s="178"/>
      <c r="CG201" s="178"/>
      <c r="CH201" s="178"/>
      <c r="CI201" s="175"/>
      <c r="CJ201" s="174"/>
      <c r="CK201" s="174"/>
      <c r="CL201" s="174"/>
      <c r="CM201" s="174"/>
      <c r="CN201" s="174"/>
      <c r="CO201" s="174"/>
      <c r="CP201" s="174"/>
      <c r="CQ201" s="174"/>
      <c r="CR201" s="174"/>
      <c r="CS201" s="174"/>
      <c r="CT201" s="174"/>
      <c r="CU201" s="174"/>
      <c r="CV201" s="174"/>
      <c r="CW201" s="174"/>
      <c r="CX201" s="175"/>
      <c r="CY201" s="174"/>
      <c r="CZ201" s="174"/>
      <c r="DA201" s="174"/>
      <c r="DB201" s="174"/>
      <c r="DC201" s="174"/>
      <c r="DD201" s="174"/>
      <c r="DE201" s="174"/>
      <c r="DF201" s="174"/>
      <c r="DG201" s="257"/>
      <c r="DH201" s="258"/>
    </row>
    <row r="202" spans="3:112">
      <c r="C202" s="178"/>
      <c r="D202" s="178"/>
      <c r="E202" s="178"/>
      <c r="F202" s="178"/>
      <c r="G202" s="178"/>
      <c r="H202" s="174"/>
      <c r="I202" s="174"/>
      <c r="J202" s="174"/>
      <c r="K202" s="174"/>
      <c r="L202" s="174"/>
      <c r="M202" s="175"/>
      <c r="N202" s="175"/>
      <c r="O202" s="174"/>
      <c r="P202" s="178"/>
      <c r="Q202" s="178"/>
      <c r="R202" s="178"/>
      <c r="S202" s="178"/>
      <c r="T202" s="174"/>
      <c r="U202" s="174"/>
      <c r="V202" s="174"/>
      <c r="W202" s="174"/>
      <c r="X202" s="174"/>
      <c r="Y202" s="175"/>
      <c r="Z202" s="175"/>
      <c r="AA202" s="250">
        <v>45808</v>
      </c>
      <c r="AB202" s="173">
        <v>0.46963097599999998</v>
      </c>
      <c r="AC202" s="173">
        <v>0.63486583399999996</v>
      </c>
      <c r="AD202" s="178">
        <v>0.80129189256376576</v>
      </c>
      <c r="AE202" s="178">
        <v>1.010035600793787</v>
      </c>
      <c r="AF202" s="178">
        <v>1.5794209411218507</v>
      </c>
      <c r="AG202" s="178"/>
      <c r="AH202" s="178"/>
      <c r="AI202" s="178"/>
      <c r="AJ202" s="175"/>
      <c r="AK202" s="175"/>
      <c r="AL202" s="174"/>
      <c r="AM202" s="178"/>
      <c r="AN202" s="178"/>
      <c r="AO202" s="178"/>
      <c r="AP202" s="178"/>
      <c r="AQ202" s="178"/>
      <c r="AR202" s="178"/>
      <c r="AS202" s="178"/>
      <c r="AT202" s="178"/>
      <c r="AU202" s="178"/>
      <c r="AV202" s="178"/>
      <c r="AW202" s="178"/>
      <c r="AX202" s="178"/>
      <c r="AY202" s="178"/>
      <c r="AZ202" s="175"/>
      <c r="BA202" s="175"/>
      <c r="BB202" s="174"/>
      <c r="BC202" s="178"/>
      <c r="BD202" s="178"/>
      <c r="BE202" s="178"/>
      <c r="BF202" s="174"/>
      <c r="BG202" s="174"/>
      <c r="BH202" s="174"/>
      <c r="BI202" s="174"/>
      <c r="BJ202" s="174"/>
      <c r="BK202" s="174"/>
      <c r="BL202" s="178"/>
      <c r="BM202" s="178"/>
      <c r="BN202" s="178"/>
      <c r="BO202" s="178"/>
      <c r="BP202" s="178"/>
      <c r="BQ202" s="178"/>
      <c r="BR202" s="175"/>
      <c r="BS202" s="174"/>
      <c r="BT202" s="178"/>
      <c r="BU202" s="178"/>
      <c r="BV202" s="178"/>
      <c r="BW202" s="267"/>
      <c r="BX202" s="178"/>
      <c r="BY202" s="178"/>
      <c r="BZ202" s="178"/>
      <c r="CA202" s="254"/>
      <c r="CB202" s="178"/>
      <c r="CC202" s="178"/>
      <c r="CD202" s="178"/>
      <c r="CE202" s="178"/>
      <c r="CF202" s="178"/>
      <c r="CG202" s="178"/>
      <c r="CH202" s="178"/>
      <c r="CI202" s="175"/>
      <c r="CJ202" s="174"/>
      <c r="CK202" s="174"/>
      <c r="CL202" s="174"/>
      <c r="CM202" s="174"/>
      <c r="CN202" s="174"/>
      <c r="CO202" s="174"/>
      <c r="CP202" s="174"/>
      <c r="CQ202" s="174"/>
      <c r="CR202" s="174"/>
      <c r="CS202" s="174"/>
      <c r="CT202" s="174"/>
      <c r="CU202" s="174"/>
      <c r="CV202" s="174"/>
      <c r="CW202" s="174"/>
      <c r="CX202" s="175"/>
      <c r="CY202" s="174"/>
      <c r="CZ202" s="174"/>
      <c r="DA202" s="174"/>
      <c r="DB202" s="174"/>
      <c r="DC202" s="174"/>
      <c r="DD202" s="174"/>
      <c r="DE202" s="174"/>
      <c r="DF202" s="174"/>
      <c r="DG202" s="257"/>
      <c r="DH202" s="258"/>
    </row>
    <row r="203" spans="3:112">
      <c r="C203" s="178"/>
      <c r="D203" s="178"/>
      <c r="E203" s="178"/>
      <c r="F203" s="178"/>
      <c r="G203" s="178"/>
      <c r="H203" s="174"/>
      <c r="I203" s="174"/>
      <c r="J203" s="174"/>
      <c r="K203" s="174"/>
      <c r="L203" s="174"/>
      <c r="M203" s="175"/>
      <c r="N203" s="175"/>
      <c r="O203" s="174"/>
      <c r="P203" s="178"/>
      <c r="Q203" s="178"/>
      <c r="R203" s="178"/>
      <c r="S203" s="178"/>
      <c r="T203" s="174"/>
      <c r="U203" s="174"/>
      <c r="V203" s="174"/>
      <c r="W203" s="174"/>
      <c r="X203" s="174"/>
      <c r="Y203" s="175"/>
      <c r="Z203" s="175"/>
      <c r="AA203" s="250">
        <v>45838</v>
      </c>
      <c r="AB203" s="178">
        <v>0.47794639699999997</v>
      </c>
      <c r="AC203" s="178">
        <v>0.64498297699999996</v>
      </c>
      <c r="AD203" s="178">
        <v>0.81557839294204948</v>
      </c>
      <c r="AE203" s="178">
        <v>1.0251274745053922</v>
      </c>
      <c r="AF203" s="178">
        <v>1.6180540390126223</v>
      </c>
      <c r="AG203" s="178"/>
      <c r="AH203" s="178"/>
      <c r="AI203" s="178"/>
      <c r="AJ203" s="175"/>
      <c r="AK203" s="175"/>
      <c r="AL203" s="174"/>
      <c r="AM203" s="178"/>
      <c r="AN203" s="178"/>
      <c r="AO203" s="178"/>
      <c r="AP203" s="178"/>
      <c r="AQ203" s="178"/>
      <c r="AR203" s="178"/>
      <c r="AS203" s="178"/>
      <c r="AT203" s="178"/>
      <c r="AU203" s="178"/>
      <c r="AV203" s="178"/>
      <c r="AW203" s="178"/>
      <c r="AX203" s="178"/>
      <c r="AY203" s="178"/>
      <c r="AZ203" s="175"/>
      <c r="BA203" s="175"/>
      <c r="BB203" s="174"/>
      <c r="BC203" s="178"/>
      <c r="BD203" s="178"/>
      <c r="BE203" s="178"/>
      <c r="BF203" s="174"/>
      <c r="BG203" s="174"/>
      <c r="BH203" s="174"/>
      <c r="BI203" s="174"/>
      <c r="BJ203" s="174"/>
      <c r="BK203" s="174"/>
      <c r="BL203" s="178"/>
      <c r="BM203" s="178"/>
      <c r="BN203" s="178"/>
      <c r="BO203" s="178"/>
      <c r="BP203" s="178"/>
      <c r="BQ203" s="178"/>
      <c r="BR203" s="175"/>
      <c r="BS203" s="174"/>
      <c r="BT203" s="178"/>
      <c r="BU203" s="178"/>
      <c r="BV203" s="178"/>
      <c r="BW203" s="267"/>
      <c r="BX203" s="178"/>
      <c r="BY203" s="178"/>
      <c r="BZ203" s="178"/>
      <c r="CA203" s="254"/>
      <c r="CB203" s="178"/>
      <c r="CC203" s="178"/>
      <c r="CD203" s="178"/>
      <c r="CE203" s="178"/>
      <c r="CF203" s="178"/>
      <c r="CG203" s="178"/>
      <c r="CH203" s="178"/>
      <c r="CI203" s="175"/>
      <c r="CJ203" s="174"/>
      <c r="CK203" s="174"/>
      <c r="CL203" s="174"/>
      <c r="CM203" s="174"/>
      <c r="CN203" s="174"/>
      <c r="CO203" s="174"/>
      <c r="CP203" s="174"/>
      <c r="CQ203" s="174"/>
      <c r="CR203" s="174"/>
      <c r="CS203" s="174"/>
      <c r="CT203" s="174"/>
      <c r="CU203" s="174"/>
      <c r="CV203" s="174"/>
      <c r="CW203" s="174"/>
      <c r="CX203" s="175"/>
      <c r="CY203" s="174"/>
      <c r="CZ203" s="174"/>
      <c r="DA203" s="174"/>
      <c r="DB203" s="174"/>
      <c r="DC203" s="174"/>
      <c r="DD203" s="174"/>
      <c r="DE203" s="174"/>
      <c r="DF203" s="174"/>
      <c r="DG203" s="257"/>
      <c r="DH203" s="258"/>
    </row>
    <row r="204" spans="3:112">
      <c r="C204" s="178"/>
      <c r="D204" s="178"/>
      <c r="E204" s="178"/>
      <c r="F204" s="178"/>
      <c r="G204" s="178"/>
      <c r="H204" s="174"/>
      <c r="I204" s="174"/>
      <c r="J204" s="174"/>
      <c r="K204" s="174"/>
      <c r="L204" s="174"/>
      <c r="M204" s="175"/>
      <c r="N204" s="175"/>
      <c r="O204" s="174"/>
      <c r="P204" s="178"/>
      <c r="Q204" s="178"/>
      <c r="R204" s="178"/>
      <c r="S204" s="178"/>
      <c r="T204" s="174"/>
      <c r="U204" s="174"/>
      <c r="V204" s="174"/>
      <c r="W204" s="174"/>
      <c r="X204" s="174"/>
      <c r="Y204" s="175"/>
      <c r="Z204" s="175">
        <v>45838</v>
      </c>
      <c r="AA204" s="250">
        <v>45869</v>
      </c>
      <c r="AB204" s="178">
        <v>0.49198594800000001</v>
      </c>
      <c r="AC204" s="178">
        <v>0.68427853500000002</v>
      </c>
      <c r="AD204" s="178">
        <v>0.83580784880486481</v>
      </c>
      <c r="AE204" s="178">
        <v>1.0858061852844891</v>
      </c>
      <c r="AF204" s="178">
        <v>1.7064928265969777</v>
      </c>
      <c r="AG204" s="178"/>
      <c r="AH204" s="178"/>
      <c r="AI204" s="178"/>
      <c r="AJ204" s="175"/>
      <c r="AK204" s="175"/>
      <c r="AL204" s="174"/>
      <c r="AM204" s="178"/>
      <c r="AN204" s="178"/>
      <c r="AO204" s="178"/>
      <c r="AP204" s="178"/>
      <c r="AQ204" s="178"/>
      <c r="AR204" s="178"/>
      <c r="AS204" s="178"/>
      <c r="AT204" s="178"/>
      <c r="AU204" s="178"/>
      <c r="AV204" s="178"/>
      <c r="AW204" s="178"/>
      <c r="AX204" s="178"/>
      <c r="AY204" s="178"/>
      <c r="AZ204" s="175"/>
      <c r="BA204" s="175"/>
      <c r="BB204" s="174"/>
      <c r="BC204" s="178"/>
      <c r="BD204" s="178"/>
      <c r="BE204" s="178"/>
      <c r="BF204" s="174"/>
      <c r="BG204" s="174"/>
      <c r="BH204" s="174"/>
      <c r="BI204" s="174"/>
      <c r="BJ204" s="174"/>
      <c r="BK204" s="174"/>
      <c r="BL204" s="178"/>
      <c r="BM204" s="178"/>
      <c r="BN204" s="178"/>
      <c r="BO204" s="178"/>
      <c r="BP204" s="178"/>
      <c r="BQ204" s="178"/>
      <c r="BR204" s="175"/>
      <c r="BS204" s="174"/>
      <c r="BT204" s="178"/>
      <c r="BU204" s="178"/>
      <c r="BV204" s="178"/>
      <c r="BW204" s="267"/>
      <c r="BX204" s="178"/>
      <c r="BY204" s="178"/>
      <c r="BZ204" s="178"/>
      <c r="CA204" s="254"/>
      <c r="CB204" s="178"/>
      <c r="CC204" s="178"/>
      <c r="CD204" s="178"/>
      <c r="CE204" s="178"/>
      <c r="CF204" s="178"/>
      <c r="CG204" s="178"/>
      <c r="CH204" s="178"/>
      <c r="CI204" s="175"/>
      <c r="CJ204" s="174"/>
      <c r="CK204" s="174"/>
      <c r="CL204" s="174"/>
      <c r="CM204" s="174"/>
      <c r="CN204" s="174"/>
      <c r="CO204" s="174"/>
      <c r="CP204" s="174"/>
      <c r="CQ204" s="174"/>
      <c r="CR204" s="174"/>
      <c r="CS204" s="174"/>
      <c r="CT204" s="174"/>
      <c r="CU204" s="174"/>
      <c r="CV204" s="174"/>
      <c r="CW204" s="174"/>
      <c r="CX204" s="175"/>
      <c r="CY204" s="174"/>
      <c r="CZ204" s="174"/>
      <c r="DA204" s="174"/>
      <c r="DB204" s="174"/>
      <c r="DC204" s="174"/>
      <c r="DD204" s="174"/>
      <c r="DE204" s="174"/>
      <c r="DF204" s="174"/>
      <c r="DG204" s="257"/>
      <c r="DH204" s="258"/>
    </row>
    <row r="205" spans="3:112">
      <c r="C205" s="178"/>
      <c r="D205" s="178"/>
      <c r="E205" s="178"/>
      <c r="F205" s="178"/>
      <c r="G205" s="178"/>
      <c r="H205" s="174"/>
      <c r="I205" s="174"/>
      <c r="J205" s="174"/>
      <c r="K205" s="174"/>
      <c r="L205" s="174"/>
      <c r="M205" s="175"/>
      <c r="N205" s="175"/>
      <c r="O205" s="174"/>
      <c r="P205" s="178"/>
      <c r="Q205" s="178"/>
      <c r="R205" s="178"/>
      <c r="S205" s="178"/>
      <c r="T205" s="174"/>
      <c r="U205" s="174"/>
      <c r="V205" s="174"/>
      <c r="W205" s="174"/>
      <c r="X205" s="174"/>
      <c r="Y205" s="175"/>
      <c r="Z205" s="175"/>
      <c r="AA205" s="250">
        <v>45900</v>
      </c>
      <c r="AB205" s="178">
        <v>0.46612368800000004</v>
      </c>
      <c r="AC205" s="178">
        <v>0.68374809999999997</v>
      </c>
      <c r="AD205" s="178">
        <v>0.78776193516030002</v>
      </c>
      <c r="AE205" s="178">
        <v>1.0781132403961544</v>
      </c>
      <c r="AF205" s="178">
        <v>1.7052364116230856</v>
      </c>
      <c r="AG205" s="178"/>
      <c r="AH205" s="178"/>
      <c r="AI205" s="178"/>
      <c r="AJ205" s="175"/>
      <c r="AK205" s="175"/>
      <c r="AL205" s="174"/>
      <c r="AM205" s="178"/>
      <c r="AN205" s="178"/>
      <c r="AO205" s="178"/>
      <c r="AP205" s="178"/>
      <c r="AQ205" s="178"/>
      <c r="AR205" s="178"/>
      <c r="AS205" s="178"/>
      <c r="AT205" s="178"/>
      <c r="AU205" s="178"/>
      <c r="AV205" s="178"/>
      <c r="AW205" s="178"/>
      <c r="AX205" s="178"/>
      <c r="AY205" s="178"/>
      <c r="AZ205" s="175"/>
      <c r="BA205" s="175"/>
      <c r="BB205" s="174"/>
      <c r="BC205" s="178"/>
      <c r="BD205" s="178"/>
      <c r="BE205" s="178"/>
      <c r="BF205" s="174"/>
      <c r="BG205" s="174"/>
      <c r="BH205" s="174"/>
      <c r="BI205" s="174"/>
      <c r="BJ205" s="174"/>
      <c r="BK205" s="174"/>
      <c r="BL205" s="178"/>
      <c r="BM205" s="178"/>
      <c r="BN205" s="178"/>
      <c r="BO205" s="178"/>
      <c r="BP205" s="178"/>
      <c r="BQ205" s="178"/>
      <c r="BR205" s="175"/>
      <c r="BS205" s="174"/>
      <c r="BT205" s="178"/>
      <c r="BU205" s="178"/>
      <c r="BV205" s="178"/>
      <c r="BW205" s="267"/>
      <c r="BX205" s="178"/>
      <c r="BY205" s="178"/>
      <c r="BZ205" s="178"/>
      <c r="CA205" s="254"/>
      <c r="CB205" s="178"/>
      <c r="CC205" s="178"/>
      <c r="CD205" s="178"/>
      <c r="CE205" s="178"/>
      <c r="CF205" s="178"/>
      <c r="CG205" s="178"/>
      <c r="CH205" s="178"/>
      <c r="CI205" s="175"/>
      <c r="CJ205" s="174"/>
      <c r="CK205" s="174"/>
      <c r="CL205" s="174"/>
      <c r="CM205" s="174"/>
      <c r="CN205" s="174"/>
      <c r="CO205" s="174"/>
      <c r="CP205" s="174"/>
      <c r="CQ205" s="174"/>
      <c r="CR205" s="174"/>
      <c r="CS205" s="174"/>
      <c r="CT205" s="174"/>
      <c r="CU205" s="174"/>
      <c r="CV205" s="174"/>
      <c r="CW205" s="174"/>
      <c r="CX205" s="175"/>
      <c r="CY205" s="174"/>
      <c r="CZ205" s="174"/>
      <c r="DA205" s="174"/>
      <c r="DB205" s="174"/>
      <c r="DC205" s="174"/>
      <c r="DD205" s="174"/>
      <c r="DE205" s="174"/>
      <c r="DF205" s="174"/>
      <c r="DG205" s="257"/>
      <c r="DH205" s="258"/>
    </row>
    <row r="206" spans="3:112">
      <c r="C206" s="178"/>
      <c r="D206" s="178"/>
      <c r="E206" s="178"/>
      <c r="F206" s="178"/>
      <c r="G206" s="178"/>
      <c r="H206" s="174"/>
      <c r="I206" s="174"/>
      <c r="J206" s="174"/>
      <c r="K206" s="174"/>
      <c r="L206" s="174"/>
      <c r="M206" s="175"/>
      <c r="N206" s="175"/>
      <c r="O206" s="174"/>
      <c r="P206" s="178"/>
      <c r="Q206" s="178"/>
      <c r="R206" s="178"/>
      <c r="S206" s="178"/>
      <c r="T206" s="174"/>
      <c r="U206" s="174"/>
      <c r="V206" s="174"/>
      <c r="W206" s="174"/>
      <c r="X206" s="174"/>
      <c r="Y206" s="175"/>
      <c r="Z206" s="175"/>
      <c r="AA206" s="250">
        <v>45930</v>
      </c>
      <c r="AB206" s="178">
        <v>0.49495078799999997</v>
      </c>
      <c r="AC206" s="178">
        <v>0.73222964999999995</v>
      </c>
      <c r="AD206" s="178">
        <v>0.83614561690464251</v>
      </c>
      <c r="AE206" s="178">
        <v>1.1539753834662956</v>
      </c>
      <c r="AF206" s="178">
        <v>1.8459304626397703</v>
      </c>
      <c r="AG206" s="178"/>
      <c r="AH206" s="178"/>
      <c r="AI206" s="178"/>
      <c r="AJ206" s="175"/>
      <c r="AK206" s="175"/>
      <c r="AL206" s="174"/>
      <c r="AM206" s="178"/>
      <c r="AN206" s="178"/>
      <c r="AO206" s="178"/>
      <c r="AP206" s="178"/>
      <c r="AQ206" s="178"/>
      <c r="AR206" s="178"/>
      <c r="AS206" s="178"/>
      <c r="AT206" s="178"/>
      <c r="AU206" s="178"/>
      <c r="AV206" s="178"/>
      <c r="AW206" s="178"/>
      <c r="AX206" s="178"/>
      <c r="AY206" s="178"/>
      <c r="AZ206" s="175"/>
      <c r="BA206" s="175"/>
      <c r="BB206" s="174"/>
      <c r="BC206" s="178"/>
      <c r="BD206" s="178"/>
      <c r="BE206" s="178"/>
      <c r="BF206" s="174"/>
      <c r="BG206" s="174"/>
      <c r="BH206" s="174"/>
      <c r="BI206" s="174"/>
      <c r="BJ206" s="174"/>
      <c r="BK206" s="174"/>
      <c r="BL206" s="178"/>
      <c r="BM206" s="178"/>
      <c r="BN206" s="178"/>
      <c r="BO206" s="178"/>
      <c r="BP206" s="178"/>
      <c r="BQ206" s="178"/>
      <c r="BR206" s="175"/>
      <c r="BS206" s="174"/>
      <c r="BT206" s="178"/>
      <c r="BU206" s="178"/>
      <c r="BV206" s="178"/>
      <c r="BW206" s="267"/>
      <c r="BX206" s="178"/>
      <c r="BY206" s="178"/>
      <c r="BZ206" s="178"/>
      <c r="CA206" s="254"/>
      <c r="CB206" s="178"/>
      <c r="CC206" s="178"/>
      <c r="CD206" s="178"/>
      <c r="CE206" s="178"/>
      <c r="CF206" s="178"/>
      <c r="CG206" s="178"/>
      <c r="CH206" s="178"/>
      <c r="CI206" s="175"/>
      <c r="CJ206" s="174"/>
      <c r="CK206" s="174"/>
      <c r="CL206" s="174"/>
      <c r="CM206" s="174"/>
      <c r="CN206" s="174"/>
      <c r="CO206" s="174"/>
      <c r="CP206" s="174"/>
      <c r="CQ206" s="174"/>
      <c r="CR206" s="174"/>
      <c r="CS206" s="174"/>
      <c r="CT206" s="174"/>
      <c r="CU206" s="174"/>
      <c r="CV206" s="174"/>
      <c r="CW206" s="174"/>
      <c r="CX206" s="175"/>
      <c r="CY206" s="174"/>
      <c r="CZ206" s="174"/>
      <c r="DA206" s="174"/>
      <c r="DB206" s="174"/>
      <c r="DC206" s="174"/>
      <c r="DD206" s="174"/>
      <c r="DE206" s="174"/>
      <c r="DF206" s="174"/>
      <c r="DG206" s="257"/>
      <c r="DH206" s="258"/>
    </row>
    <row r="207" spans="3:112">
      <c r="C207" s="178"/>
      <c r="D207" s="178"/>
      <c r="E207" s="178"/>
      <c r="F207" s="178"/>
      <c r="G207" s="178"/>
      <c r="H207" s="174"/>
      <c r="I207" s="174"/>
      <c r="J207" s="174"/>
      <c r="K207" s="174"/>
      <c r="L207" s="174"/>
      <c r="M207" s="175"/>
      <c r="N207" s="175"/>
      <c r="O207" s="174"/>
      <c r="P207" s="178"/>
      <c r="Q207" s="178"/>
      <c r="R207" s="178"/>
      <c r="S207" s="178"/>
      <c r="T207" s="174"/>
      <c r="U207" s="174"/>
      <c r="V207" s="174"/>
      <c r="W207" s="174"/>
      <c r="X207" s="174"/>
      <c r="Y207" s="175"/>
      <c r="Z207" s="175"/>
      <c r="AA207" s="250">
        <v>45961</v>
      </c>
      <c r="AB207" s="178">
        <v>0.48530324699999999</v>
      </c>
      <c r="AC207" s="178">
        <v>0.77235683799999999</v>
      </c>
      <c r="AD207" s="178">
        <v>0.81257878155804086</v>
      </c>
      <c r="AE207" s="178">
        <v>1.2068788587984955</v>
      </c>
      <c r="AF207" s="178">
        <v>1.9332932135825653</v>
      </c>
      <c r="AG207" s="178"/>
      <c r="AH207" s="178"/>
      <c r="AI207" s="178"/>
      <c r="AJ207" s="175"/>
      <c r="AK207" s="175"/>
      <c r="AL207" s="174"/>
      <c r="AM207" s="178"/>
      <c r="AN207" s="178"/>
      <c r="AO207" s="178"/>
      <c r="AP207" s="178"/>
      <c r="AQ207" s="178"/>
      <c r="AR207" s="178"/>
      <c r="AS207" s="178"/>
      <c r="AT207" s="178"/>
      <c r="AU207" s="178"/>
      <c r="AV207" s="178"/>
      <c r="AW207" s="178"/>
      <c r="AX207" s="178"/>
      <c r="AY207" s="178"/>
      <c r="AZ207" s="175"/>
      <c r="BA207" s="175"/>
      <c r="BB207" s="174"/>
      <c r="BC207" s="178"/>
      <c r="BD207" s="178"/>
      <c r="BE207" s="178"/>
      <c r="BF207" s="174"/>
      <c r="BG207" s="174"/>
      <c r="BH207" s="174"/>
      <c r="BI207" s="174"/>
      <c r="BJ207" s="174"/>
      <c r="BK207" s="174"/>
      <c r="BL207" s="178"/>
      <c r="BM207" s="178"/>
      <c r="BN207" s="178"/>
      <c r="BO207" s="178"/>
      <c r="BP207" s="178"/>
      <c r="BQ207" s="178"/>
      <c r="BR207" s="175"/>
      <c r="BS207" s="174"/>
      <c r="BT207" s="178"/>
      <c r="BU207" s="178"/>
      <c r="BV207" s="178"/>
      <c r="BW207" s="267"/>
      <c r="BX207" s="178"/>
      <c r="BY207" s="178"/>
      <c r="BZ207" s="178"/>
      <c r="CA207" s="254"/>
      <c r="CB207" s="178"/>
      <c r="CC207" s="178"/>
      <c r="CD207" s="178"/>
      <c r="CE207" s="178"/>
      <c r="CF207" s="178"/>
      <c r="CG207" s="178"/>
      <c r="CH207" s="178"/>
      <c r="CI207" s="175"/>
      <c r="CJ207" s="174"/>
      <c r="CK207" s="174"/>
      <c r="CL207" s="174"/>
      <c r="CM207" s="174"/>
      <c r="CN207" s="174"/>
      <c r="CO207" s="174"/>
      <c r="CP207" s="174"/>
      <c r="CQ207" s="174"/>
      <c r="CR207" s="174"/>
      <c r="CS207" s="174"/>
      <c r="CT207" s="174"/>
      <c r="CU207" s="174"/>
      <c r="CV207" s="174"/>
      <c r="CW207" s="174"/>
      <c r="CX207" s="175"/>
      <c r="CY207" s="174"/>
      <c r="CZ207" s="174"/>
      <c r="DA207" s="174"/>
      <c r="DB207" s="174"/>
      <c r="DC207" s="174"/>
      <c r="DD207" s="174"/>
      <c r="DE207" s="174"/>
      <c r="DF207" s="174"/>
      <c r="DG207" s="257"/>
      <c r="DH207" s="258"/>
    </row>
    <row r="208" spans="3:112">
      <c r="C208" s="178"/>
      <c r="D208" s="178"/>
      <c r="E208" s="178"/>
      <c r="F208" s="178"/>
      <c r="G208" s="178"/>
      <c r="H208" s="174"/>
      <c r="I208" s="174"/>
      <c r="J208" s="174"/>
      <c r="K208" s="174"/>
      <c r="L208" s="174"/>
      <c r="M208" s="175"/>
      <c r="N208" s="175"/>
      <c r="O208" s="174"/>
      <c r="P208" s="178"/>
      <c r="Q208" s="178"/>
      <c r="R208" s="178"/>
      <c r="S208" s="178"/>
      <c r="T208" s="174"/>
      <c r="U208" s="174"/>
      <c r="V208" s="174"/>
      <c r="W208" s="174"/>
      <c r="X208" s="174"/>
      <c r="Y208" s="175"/>
      <c r="Z208" s="175"/>
      <c r="AA208" s="250">
        <v>45991</v>
      </c>
      <c r="AB208" s="178">
        <v>0.46111268899999996</v>
      </c>
      <c r="AC208" s="178">
        <v>0.99112487199999999</v>
      </c>
      <c r="AD208" s="178">
        <v>0.76379341043583904</v>
      </c>
      <c r="AE208" s="178">
        <v>1.5328188618573704</v>
      </c>
      <c r="AF208" s="178">
        <v>2.403083001717345</v>
      </c>
      <c r="AG208" s="178"/>
      <c r="AH208" s="178"/>
      <c r="AI208" s="178"/>
      <c r="AJ208" s="175"/>
      <c r="AK208" s="175"/>
      <c r="AL208" s="174"/>
      <c r="AM208" s="178"/>
      <c r="AN208" s="178"/>
      <c r="AO208" s="178"/>
      <c r="AP208" s="178"/>
      <c r="AQ208" s="178"/>
      <c r="AR208" s="178"/>
      <c r="AS208" s="178"/>
      <c r="AT208" s="178"/>
      <c r="AU208" s="178"/>
      <c r="AV208" s="178"/>
      <c r="AW208" s="178"/>
      <c r="AX208" s="178"/>
      <c r="AY208" s="178"/>
      <c r="AZ208" s="175"/>
      <c r="BA208" s="175"/>
      <c r="BB208" s="174"/>
      <c r="BC208" s="178"/>
      <c r="BD208" s="178"/>
      <c r="BE208" s="178"/>
      <c r="BF208" s="174"/>
      <c r="BG208" s="174"/>
      <c r="BH208" s="174"/>
      <c r="BI208" s="174"/>
      <c r="BJ208" s="174"/>
      <c r="BK208" s="174"/>
      <c r="BL208" s="178"/>
      <c r="BM208" s="178"/>
      <c r="BN208" s="178"/>
      <c r="BO208" s="178"/>
      <c r="BP208" s="178"/>
      <c r="BQ208" s="178"/>
      <c r="BR208" s="175"/>
      <c r="BS208" s="174"/>
      <c r="BT208" s="178"/>
      <c r="BU208" s="178"/>
      <c r="BV208" s="178"/>
      <c r="BW208" s="267"/>
      <c r="BX208" s="178"/>
      <c r="BY208" s="178"/>
      <c r="BZ208" s="178"/>
      <c r="CA208" s="254"/>
      <c r="CB208" s="178"/>
      <c r="CC208" s="178"/>
      <c r="CD208" s="178"/>
      <c r="CE208" s="178"/>
      <c r="CF208" s="178"/>
      <c r="CG208" s="178"/>
      <c r="CH208" s="178"/>
      <c r="CI208" s="175"/>
      <c r="CJ208" s="174"/>
      <c r="CK208" s="174"/>
      <c r="CL208" s="174"/>
      <c r="CM208" s="174"/>
      <c r="CN208" s="174"/>
      <c r="CO208" s="174"/>
      <c r="CP208" s="174"/>
      <c r="CQ208" s="174"/>
      <c r="CR208" s="174"/>
      <c r="CS208" s="174"/>
      <c r="CT208" s="174"/>
      <c r="CU208" s="174"/>
      <c r="CV208" s="174"/>
      <c r="CW208" s="174"/>
      <c r="CX208" s="175"/>
      <c r="CY208" s="174"/>
      <c r="CZ208" s="174"/>
      <c r="DA208" s="174"/>
      <c r="DB208" s="174"/>
      <c r="DC208" s="174"/>
      <c r="DD208" s="174"/>
      <c r="DE208" s="174"/>
      <c r="DF208" s="174"/>
      <c r="DG208" s="257"/>
      <c r="DH208" s="258"/>
    </row>
    <row r="209" spans="3:112">
      <c r="C209" s="178"/>
      <c r="D209" s="178"/>
      <c r="E209" s="178"/>
      <c r="F209" s="178"/>
      <c r="G209" s="178"/>
      <c r="H209" s="174"/>
      <c r="I209" s="174"/>
      <c r="J209" s="174"/>
      <c r="K209" s="174"/>
      <c r="L209" s="174"/>
      <c r="M209" s="175"/>
      <c r="N209" s="175"/>
      <c r="O209" s="174"/>
      <c r="P209" s="178"/>
      <c r="Q209" s="178"/>
      <c r="R209" s="178"/>
      <c r="S209" s="178"/>
      <c r="T209" s="174"/>
      <c r="U209" s="174"/>
      <c r="V209" s="174"/>
      <c r="W209" s="174"/>
      <c r="X209" s="174"/>
      <c r="Y209" s="175"/>
      <c r="Z209" s="175"/>
      <c r="AA209" s="250">
        <v>46022</v>
      </c>
      <c r="AB209" s="178">
        <v>0.42039691499999998</v>
      </c>
      <c r="AC209" s="178">
        <v>1.040438416</v>
      </c>
      <c r="AD209" s="178">
        <v>0.69163271152950689</v>
      </c>
      <c r="AE209" s="178">
        <v>1.5989776819595192</v>
      </c>
      <c r="AF209" s="178">
        <v>2.5170149646192206</v>
      </c>
      <c r="AG209" s="178"/>
      <c r="AH209" s="178"/>
      <c r="AI209" s="178"/>
      <c r="AJ209" s="175"/>
      <c r="AK209" s="175"/>
      <c r="AL209" s="174"/>
      <c r="AM209" s="178"/>
      <c r="AN209" s="178"/>
      <c r="AO209" s="178"/>
      <c r="AP209" s="178"/>
      <c r="AQ209" s="178"/>
      <c r="AR209" s="178"/>
      <c r="AS209" s="178"/>
      <c r="AT209" s="178"/>
      <c r="AU209" s="178"/>
      <c r="AV209" s="178"/>
      <c r="AW209" s="178"/>
      <c r="AX209" s="178"/>
      <c r="AY209" s="178"/>
      <c r="AZ209" s="175"/>
      <c r="BA209" s="175"/>
      <c r="BB209" s="174"/>
      <c r="BC209" s="178"/>
      <c r="BD209" s="178"/>
      <c r="BE209" s="178"/>
      <c r="BF209" s="174"/>
      <c r="BG209" s="174"/>
      <c r="BH209" s="174"/>
      <c r="BI209" s="174"/>
      <c r="BJ209" s="174"/>
      <c r="BK209" s="174"/>
      <c r="BL209" s="178"/>
      <c r="BM209" s="178"/>
      <c r="BN209" s="178"/>
      <c r="BO209" s="178"/>
      <c r="BP209" s="178"/>
      <c r="BQ209" s="178"/>
      <c r="BR209" s="175"/>
      <c r="BS209" s="174"/>
      <c r="BT209" s="178"/>
      <c r="BU209" s="178"/>
      <c r="BV209" s="178"/>
      <c r="BW209" s="267"/>
      <c r="BX209" s="178"/>
      <c r="BY209" s="178"/>
      <c r="BZ209" s="178"/>
      <c r="CA209" s="254"/>
      <c r="CB209" s="178"/>
      <c r="CC209" s="178"/>
      <c r="CD209" s="178"/>
      <c r="CE209" s="178"/>
      <c r="CF209" s="178"/>
      <c r="CG209" s="178"/>
      <c r="CH209" s="178"/>
      <c r="CI209" s="175"/>
      <c r="CJ209" s="174"/>
      <c r="CK209" s="174"/>
      <c r="CL209" s="174"/>
      <c r="CM209" s="174"/>
      <c r="CN209" s="174"/>
      <c r="CO209" s="174"/>
      <c r="CP209" s="174"/>
      <c r="CQ209" s="174"/>
      <c r="CR209" s="174"/>
      <c r="CS209" s="174"/>
      <c r="CT209" s="174"/>
      <c r="CU209" s="174"/>
      <c r="CV209" s="174"/>
      <c r="CW209" s="174"/>
      <c r="CX209" s="175"/>
      <c r="CY209" s="174"/>
      <c r="CZ209" s="174"/>
      <c r="DA209" s="174"/>
      <c r="DB209" s="174"/>
      <c r="DC209" s="174"/>
      <c r="DD209" s="174"/>
      <c r="DE209" s="174"/>
      <c r="DF209" s="174"/>
      <c r="DG209" s="257"/>
      <c r="DH209" s="258"/>
    </row>
    <row r="210" spans="3:112">
      <c r="C210" s="178"/>
      <c r="D210" s="178"/>
      <c r="E210" s="178"/>
      <c r="F210" s="178"/>
      <c r="G210" s="178"/>
      <c r="H210" s="174"/>
      <c r="I210" s="174"/>
      <c r="J210" s="174"/>
      <c r="K210" s="174"/>
      <c r="L210" s="174"/>
      <c r="M210" s="175"/>
      <c r="N210" s="175"/>
      <c r="O210" s="174"/>
      <c r="P210" s="178"/>
      <c r="Q210" s="178"/>
      <c r="R210" s="178"/>
      <c r="S210" s="178"/>
      <c r="T210" s="174"/>
      <c r="U210" s="174"/>
      <c r="V210" s="174"/>
      <c r="W210" s="174"/>
      <c r="X210" s="174"/>
      <c r="Y210" s="175"/>
      <c r="Z210" s="175"/>
      <c r="AA210" s="250">
        <v>46053</v>
      </c>
      <c r="AB210" s="178">
        <v>0.421064094</v>
      </c>
      <c r="AC210" s="178">
        <v>1.050974638</v>
      </c>
      <c r="AD210" s="178">
        <v>0.69207901946909145</v>
      </c>
      <c r="AE210" s="178">
        <v>1.6116930134883265</v>
      </c>
      <c r="AF210" s="178">
        <v>2.5315294402400306</v>
      </c>
      <c r="AG210" s="178"/>
      <c r="AH210" s="178"/>
      <c r="AI210" s="178"/>
      <c r="AJ210" s="175"/>
      <c r="AK210" s="175"/>
      <c r="AL210" s="174"/>
      <c r="AM210" s="178"/>
      <c r="AN210" s="178"/>
      <c r="AO210" s="178"/>
      <c r="AP210" s="178"/>
      <c r="AQ210" s="178"/>
      <c r="AR210" s="178"/>
      <c r="AS210" s="178"/>
      <c r="AT210" s="178"/>
      <c r="AU210" s="178"/>
      <c r="AV210" s="178"/>
      <c r="AW210" s="178"/>
      <c r="AX210" s="178"/>
      <c r="AY210" s="178"/>
      <c r="AZ210" s="175"/>
      <c r="BA210" s="175"/>
      <c r="BB210" s="174"/>
      <c r="BC210" s="178"/>
      <c r="BD210" s="178"/>
      <c r="BE210" s="178"/>
      <c r="BF210" s="174"/>
      <c r="BG210" s="174"/>
      <c r="BH210" s="174"/>
      <c r="BI210" s="174"/>
      <c r="BJ210" s="174"/>
      <c r="BK210" s="174"/>
      <c r="BL210" s="178"/>
      <c r="BM210" s="178"/>
      <c r="BN210" s="178"/>
      <c r="BO210" s="178"/>
      <c r="BP210" s="178"/>
      <c r="BQ210" s="178"/>
      <c r="BR210" s="175"/>
      <c r="BS210" s="174"/>
      <c r="BT210" s="178"/>
      <c r="BU210" s="178"/>
      <c r="BV210" s="178"/>
      <c r="BW210" s="267"/>
      <c r="BX210" s="178"/>
      <c r="BY210" s="178"/>
      <c r="BZ210" s="178"/>
      <c r="CA210" s="254"/>
      <c r="CB210" s="178"/>
      <c r="CC210" s="178"/>
      <c r="CD210" s="178"/>
      <c r="CE210" s="178"/>
      <c r="CF210" s="178"/>
      <c r="CG210" s="178"/>
      <c r="CH210" s="178"/>
      <c r="CI210" s="175"/>
      <c r="CJ210" s="174"/>
      <c r="CK210" s="174"/>
      <c r="CL210" s="174"/>
      <c r="CM210" s="174"/>
      <c r="CN210" s="174"/>
      <c r="CO210" s="174"/>
      <c r="CP210" s="174"/>
      <c r="CQ210" s="174"/>
      <c r="CR210" s="174"/>
      <c r="CS210" s="174"/>
      <c r="CT210" s="174"/>
      <c r="CU210" s="174"/>
      <c r="CV210" s="174"/>
      <c r="CW210" s="174"/>
      <c r="CX210" s="175"/>
      <c r="CY210" s="174"/>
      <c r="CZ210" s="174"/>
      <c r="DA210" s="174"/>
      <c r="DB210" s="174"/>
      <c r="DC210" s="174"/>
      <c r="DD210" s="174"/>
      <c r="DE210" s="174"/>
      <c r="DF210" s="174"/>
      <c r="DG210" s="257"/>
      <c r="DH210" s="258"/>
    </row>
    <row r="211" spans="3:112">
      <c r="C211" s="178"/>
      <c r="D211" s="178"/>
      <c r="E211" s="178"/>
      <c r="F211" s="178"/>
      <c r="G211" s="178"/>
      <c r="H211" s="174"/>
      <c r="I211" s="174"/>
      <c r="J211" s="174"/>
      <c r="K211" s="174"/>
      <c r="L211" s="174"/>
      <c r="M211" s="175"/>
      <c r="N211" s="175"/>
      <c r="O211" s="174"/>
      <c r="P211" s="178"/>
      <c r="Q211" s="178"/>
      <c r="R211" s="178"/>
      <c r="S211" s="178"/>
      <c r="T211" s="174"/>
      <c r="U211" s="174"/>
      <c r="V211" s="174"/>
      <c r="W211" s="174"/>
      <c r="X211" s="174"/>
      <c r="Y211" s="175"/>
      <c r="Z211" s="175"/>
      <c r="AA211" s="250">
        <v>46081</v>
      </c>
      <c r="AB211" s="178">
        <v>0.436489668</v>
      </c>
      <c r="AC211" s="178">
        <v>1.069782217</v>
      </c>
      <c r="AD211" s="178">
        <v>0.71504784281290845</v>
      </c>
      <c r="AE211" s="178">
        <v>1.6367081542972524</v>
      </c>
      <c r="AF211" s="178">
        <v>2.5455948492175096</v>
      </c>
      <c r="AG211" s="178"/>
      <c r="AH211" s="178"/>
      <c r="AI211" s="178"/>
      <c r="AJ211" s="175"/>
      <c r="AK211" s="175"/>
      <c r="AL211" s="174"/>
      <c r="AM211" s="178"/>
      <c r="AN211" s="178"/>
      <c r="AO211" s="178"/>
      <c r="AP211" s="178"/>
      <c r="AQ211" s="178"/>
      <c r="AR211" s="178"/>
      <c r="AS211" s="178"/>
      <c r="AT211" s="178"/>
      <c r="AU211" s="178"/>
      <c r="AV211" s="178"/>
      <c r="AW211" s="178"/>
      <c r="AX211" s="178"/>
      <c r="AY211" s="178"/>
      <c r="AZ211" s="175"/>
      <c r="BA211" s="175"/>
      <c r="BB211" s="174"/>
      <c r="BC211" s="178"/>
      <c r="BD211" s="178"/>
      <c r="BE211" s="178"/>
      <c r="BF211" s="174"/>
      <c r="BG211" s="174"/>
      <c r="BH211" s="174"/>
      <c r="BI211" s="174"/>
      <c r="BJ211" s="174"/>
      <c r="BK211" s="174"/>
      <c r="BL211" s="178"/>
      <c r="BM211" s="178"/>
      <c r="BN211" s="178"/>
      <c r="BO211" s="178"/>
      <c r="BP211" s="178"/>
      <c r="BQ211" s="178"/>
      <c r="BR211" s="175"/>
      <c r="BS211" s="174"/>
      <c r="BT211" s="178"/>
      <c r="BU211" s="178"/>
      <c r="BV211" s="178"/>
      <c r="BW211" s="267"/>
      <c r="BX211" s="178"/>
      <c r="BY211" s="178"/>
      <c r="BZ211" s="178"/>
      <c r="CA211" s="254"/>
      <c r="CB211" s="178"/>
      <c r="CC211" s="178"/>
      <c r="CD211" s="178"/>
      <c r="CE211" s="178"/>
      <c r="CF211" s="178"/>
      <c r="CG211" s="178"/>
      <c r="CH211" s="178"/>
      <c r="CI211" s="175"/>
      <c r="CJ211" s="174"/>
      <c r="CK211" s="174"/>
      <c r="CL211" s="174"/>
      <c r="CM211" s="174"/>
      <c r="CN211" s="174"/>
      <c r="CO211" s="174"/>
      <c r="CP211" s="174"/>
      <c r="CQ211" s="174"/>
      <c r="CR211" s="174"/>
      <c r="CS211" s="174"/>
      <c r="CT211" s="174"/>
      <c r="CU211" s="174"/>
      <c r="CV211" s="174"/>
      <c r="CW211" s="174"/>
      <c r="CX211" s="175"/>
      <c r="CY211" s="174"/>
      <c r="CZ211" s="174"/>
      <c r="DA211" s="174"/>
      <c r="DB211" s="174"/>
      <c r="DC211" s="174"/>
      <c r="DD211" s="174"/>
      <c r="DE211" s="174"/>
      <c r="DF211" s="174"/>
      <c r="DG211" s="257"/>
      <c r="DH211" s="258"/>
    </row>
    <row r="212" spans="3:112">
      <c r="C212" s="178"/>
      <c r="D212" s="178"/>
      <c r="E212" s="178"/>
      <c r="F212" s="178"/>
      <c r="G212" s="178"/>
      <c r="H212" s="174"/>
      <c r="I212" s="174"/>
      <c r="J212" s="174"/>
      <c r="K212" s="174"/>
      <c r="L212" s="174"/>
      <c r="M212" s="175"/>
      <c r="N212" s="175"/>
      <c r="O212" s="174"/>
      <c r="P212" s="178"/>
      <c r="Q212" s="178"/>
      <c r="R212" s="178"/>
      <c r="S212" s="178"/>
      <c r="T212" s="174"/>
      <c r="U212" s="174"/>
      <c r="V212" s="174"/>
      <c r="W212" s="174"/>
      <c r="X212" s="174"/>
      <c r="Y212" s="175"/>
      <c r="Z212" s="175"/>
      <c r="AA212" s="250">
        <v>46112</v>
      </c>
      <c r="AB212" s="178">
        <v>0.46445403399999996</v>
      </c>
      <c r="AC212" s="178">
        <v>1.0522884859999999</v>
      </c>
      <c r="AD212" s="178">
        <v>0.75557555492894501</v>
      </c>
      <c r="AE212" s="178">
        <v>1.6028013535780099</v>
      </c>
      <c r="AF212" s="178">
        <v>2.4911940112846538</v>
      </c>
      <c r="AG212" s="178"/>
      <c r="AH212" s="178"/>
      <c r="AI212" s="178"/>
      <c r="AJ212" s="175"/>
      <c r="AK212" s="175"/>
      <c r="AL212" s="174"/>
      <c r="AM212" s="178"/>
      <c r="AN212" s="178"/>
      <c r="AO212" s="178"/>
      <c r="AP212" s="178"/>
      <c r="AQ212" s="178"/>
      <c r="AR212" s="178"/>
      <c r="AS212" s="178"/>
      <c r="AT212" s="178"/>
      <c r="AU212" s="178"/>
      <c r="AV212" s="178"/>
      <c r="AW212" s="178"/>
      <c r="AX212" s="178"/>
      <c r="AY212" s="178"/>
      <c r="AZ212" s="175"/>
      <c r="BA212" s="175"/>
      <c r="BB212" s="174"/>
      <c r="BC212" s="178"/>
      <c r="BD212" s="178"/>
      <c r="BE212" s="178"/>
      <c r="BF212" s="174"/>
      <c r="BG212" s="174"/>
      <c r="BH212" s="174"/>
      <c r="BI212" s="174"/>
      <c r="BJ212" s="174"/>
      <c r="BK212" s="174"/>
      <c r="BL212" s="178"/>
      <c r="BM212" s="178"/>
      <c r="BN212" s="178"/>
      <c r="BO212" s="178"/>
      <c r="BP212" s="178"/>
      <c r="BQ212" s="178"/>
      <c r="BR212" s="175"/>
      <c r="BS212" s="174"/>
      <c r="BT212" s="178"/>
      <c r="BU212" s="178"/>
      <c r="BV212" s="178"/>
      <c r="BW212" s="267"/>
      <c r="BX212" s="178"/>
      <c r="BY212" s="178"/>
      <c r="BZ212" s="178"/>
      <c r="CA212" s="254"/>
      <c r="CB212" s="178"/>
      <c r="CC212" s="178"/>
      <c r="CD212" s="178"/>
      <c r="CE212" s="178"/>
      <c r="CF212" s="178"/>
      <c r="CG212" s="178"/>
      <c r="CH212" s="178"/>
      <c r="CI212" s="175"/>
      <c r="CJ212" s="174"/>
      <c r="CK212" s="174"/>
      <c r="CL212" s="174"/>
      <c r="CM212" s="174"/>
      <c r="CN212" s="174"/>
      <c r="CO212" s="174"/>
      <c r="CP212" s="174"/>
      <c r="CQ212" s="174"/>
      <c r="CR212" s="174"/>
      <c r="CS212" s="174"/>
      <c r="CT212" s="174"/>
      <c r="CU212" s="174"/>
      <c r="CV212" s="174"/>
      <c r="CW212" s="174"/>
      <c r="CX212" s="175"/>
      <c r="CY212" s="174"/>
      <c r="CZ212" s="174"/>
      <c r="DA212" s="174"/>
      <c r="DB212" s="174"/>
      <c r="DC212" s="174"/>
      <c r="DD212" s="174"/>
      <c r="DE212" s="174"/>
      <c r="DF212" s="174"/>
      <c r="DG212" s="257"/>
      <c r="DH212" s="258"/>
    </row>
    <row r="213" spans="3:112">
      <c r="C213" s="178"/>
      <c r="D213" s="178"/>
      <c r="E213" s="178"/>
      <c r="F213" s="178"/>
      <c r="G213" s="178"/>
      <c r="H213" s="174"/>
      <c r="I213" s="174"/>
      <c r="J213" s="174"/>
      <c r="K213" s="174"/>
      <c r="L213" s="174"/>
      <c r="M213" s="175"/>
      <c r="N213" s="175"/>
      <c r="O213" s="174"/>
      <c r="P213" s="178"/>
      <c r="Q213" s="178"/>
      <c r="R213" s="178"/>
      <c r="S213" s="178"/>
      <c r="T213" s="174"/>
      <c r="U213" s="174"/>
      <c r="V213" s="174"/>
      <c r="W213" s="174"/>
      <c r="X213" s="174"/>
      <c r="Y213" s="175"/>
      <c r="Z213" s="175"/>
      <c r="AA213" s="250">
        <v>46142</v>
      </c>
      <c r="AB213" s="178"/>
      <c r="AC213" s="178"/>
      <c r="AD213" s="178"/>
      <c r="AE213" s="178"/>
      <c r="AF213" s="178"/>
      <c r="AG213" s="178"/>
      <c r="AH213" s="178"/>
      <c r="AI213" s="178"/>
      <c r="AJ213" s="175"/>
      <c r="AK213" s="175"/>
      <c r="AL213" s="174"/>
      <c r="AM213" s="178"/>
      <c r="AN213" s="178"/>
      <c r="AO213" s="178"/>
      <c r="AP213" s="178"/>
      <c r="AQ213" s="178"/>
      <c r="AR213" s="178"/>
      <c r="AS213" s="178"/>
      <c r="AT213" s="178"/>
      <c r="AU213" s="178"/>
      <c r="AV213" s="178"/>
      <c r="AW213" s="178"/>
      <c r="AX213" s="178"/>
      <c r="AY213" s="178"/>
      <c r="AZ213" s="175"/>
      <c r="BA213" s="175"/>
      <c r="BB213" s="174"/>
      <c r="BC213" s="178"/>
      <c r="BD213" s="178"/>
      <c r="BE213" s="178"/>
      <c r="BF213" s="174"/>
      <c r="BG213" s="174"/>
      <c r="BH213" s="174"/>
      <c r="BI213" s="174"/>
      <c r="BJ213" s="174"/>
      <c r="BK213" s="174"/>
      <c r="BL213" s="178"/>
      <c r="BM213" s="178"/>
      <c r="BN213" s="178"/>
      <c r="BO213" s="178"/>
      <c r="BP213" s="178"/>
      <c r="BQ213" s="178"/>
      <c r="BR213" s="175"/>
      <c r="BS213" s="174"/>
      <c r="BT213" s="178"/>
      <c r="BU213" s="178"/>
      <c r="BV213" s="178"/>
      <c r="BW213" s="267"/>
      <c r="BX213" s="178"/>
      <c r="BY213" s="178"/>
      <c r="BZ213" s="178"/>
      <c r="CA213" s="254"/>
      <c r="CB213" s="178"/>
      <c r="CC213" s="178"/>
      <c r="CD213" s="178"/>
      <c r="CE213" s="178"/>
      <c r="CF213" s="178"/>
      <c r="CG213" s="178"/>
      <c r="CH213" s="178"/>
      <c r="CI213" s="175"/>
      <c r="CJ213" s="174"/>
      <c r="CK213" s="174"/>
      <c r="CL213" s="174"/>
      <c r="CM213" s="174"/>
      <c r="CN213" s="174"/>
      <c r="CO213" s="174"/>
      <c r="CP213" s="174"/>
      <c r="CQ213" s="174"/>
      <c r="CR213" s="174"/>
      <c r="CS213" s="174"/>
      <c r="CT213" s="174"/>
      <c r="CU213" s="174"/>
      <c r="CV213" s="174"/>
      <c r="CW213" s="174"/>
      <c r="CX213" s="175"/>
      <c r="CY213" s="174"/>
      <c r="CZ213" s="174"/>
      <c r="DA213" s="174"/>
      <c r="DB213" s="174"/>
      <c r="DC213" s="174"/>
      <c r="DD213" s="174"/>
      <c r="DE213" s="174"/>
      <c r="DF213" s="174"/>
      <c r="DG213" s="257"/>
      <c r="DH213" s="258"/>
    </row>
    <row r="214" spans="3:112">
      <c r="C214" s="178"/>
      <c r="D214" s="178"/>
      <c r="E214" s="178"/>
      <c r="F214" s="178"/>
      <c r="G214" s="178"/>
      <c r="H214" s="174"/>
      <c r="I214" s="174"/>
      <c r="J214" s="174"/>
      <c r="K214" s="174"/>
      <c r="L214" s="174"/>
      <c r="M214" s="175"/>
      <c r="N214" s="175"/>
      <c r="O214" s="174"/>
      <c r="P214" s="178"/>
      <c r="Q214" s="178"/>
      <c r="R214" s="178"/>
      <c r="S214" s="178"/>
      <c r="T214" s="174"/>
      <c r="U214" s="174"/>
      <c r="V214" s="174"/>
      <c r="W214" s="174"/>
      <c r="X214" s="174"/>
      <c r="Y214" s="175"/>
      <c r="Z214" s="175"/>
      <c r="AA214" s="250">
        <v>46173</v>
      </c>
      <c r="AB214" s="178"/>
      <c r="AC214" s="178"/>
      <c r="AD214" s="178"/>
      <c r="AE214" s="178"/>
      <c r="AF214" s="178"/>
      <c r="AG214" s="178"/>
      <c r="AH214" s="178"/>
      <c r="AI214" s="178"/>
      <c r="AJ214" s="175"/>
      <c r="AK214" s="175"/>
      <c r="AL214" s="174"/>
      <c r="AM214" s="178"/>
      <c r="AN214" s="178"/>
      <c r="AO214" s="178"/>
      <c r="AP214" s="178"/>
      <c r="AQ214" s="178"/>
      <c r="AR214" s="178"/>
      <c r="AS214" s="178"/>
      <c r="AT214" s="178"/>
      <c r="AU214" s="178"/>
      <c r="AV214" s="178"/>
      <c r="AW214" s="178"/>
      <c r="AX214" s="178"/>
      <c r="AY214" s="178"/>
      <c r="AZ214" s="175"/>
      <c r="BA214" s="175"/>
      <c r="BB214" s="174"/>
      <c r="BC214" s="178"/>
      <c r="BD214" s="178"/>
      <c r="BE214" s="178"/>
      <c r="BF214" s="174"/>
      <c r="BG214" s="174"/>
      <c r="BH214" s="174"/>
      <c r="BI214" s="174"/>
      <c r="BJ214" s="174"/>
      <c r="BK214" s="174"/>
      <c r="BL214" s="178"/>
      <c r="BM214" s="178"/>
      <c r="BN214" s="178"/>
      <c r="BO214" s="178"/>
      <c r="BP214" s="178"/>
      <c r="BQ214" s="178"/>
      <c r="BR214" s="175"/>
      <c r="BS214" s="174"/>
      <c r="BT214" s="178"/>
      <c r="BU214" s="178"/>
      <c r="BV214" s="178"/>
      <c r="BW214" s="267"/>
      <c r="BX214" s="178"/>
      <c r="BY214" s="178"/>
      <c r="BZ214" s="178"/>
      <c r="CA214" s="254"/>
      <c r="CB214" s="178"/>
      <c r="CC214" s="178"/>
      <c r="CD214" s="178"/>
      <c r="CE214" s="178"/>
      <c r="CF214" s="178"/>
      <c r="CG214" s="178"/>
      <c r="CH214" s="178"/>
      <c r="CI214" s="175"/>
      <c r="CJ214" s="174"/>
      <c r="CK214" s="174"/>
      <c r="CL214" s="174"/>
      <c r="CM214" s="174"/>
      <c r="CN214" s="174"/>
      <c r="CO214" s="174"/>
      <c r="CP214" s="174"/>
      <c r="CQ214" s="174"/>
      <c r="CR214" s="174"/>
      <c r="CS214" s="174"/>
      <c r="CT214" s="174"/>
      <c r="CU214" s="174"/>
      <c r="CV214" s="174"/>
      <c r="CW214" s="174"/>
      <c r="CX214" s="175"/>
      <c r="CY214" s="174"/>
      <c r="CZ214" s="174"/>
      <c r="DA214" s="174"/>
      <c r="DB214" s="174"/>
      <c r="DC214" s="174"/>
      <c r="DD214" s="174"/>
      <c r="DE214" s="174"/>
      <c r="DF214" s="174"/>
      <c r="DG214" s="257"/>
      <c r="DH214" s="258"/>
    </row>
    <row r="215" spans="3:112">
      <c r="C215" s="178"/>
      <c r="D215" s="178"/>
      <c r="E215" s="178"/>
      <c r="F215" s="178"/>
      <c r="G215" s="178"/>
      <c r="H215" s="174"/>
      <c r="I215" s="174"/>
      <c r="J215" s="174"/>
      <c r="K215" s="174"/>
      <c r="L215" s="174"/>
      <c r="M215" s="175"/>
      <c r="N215" s="175"/>
      <c r="O215" s="174"/>
      <c r="P215" s="178"/>
      <c r="Q215" s="178"/>
      <c r="R215" s="178"/>
      <c r="S215" s="178"/>
      <c r="T215" s="174"/>
      <c r="U215" s="174"/>
      <c r="V215" s="174"/>
      <c r="W215" s="174"/>
      <c r="X215" s="174"/>
      <c r="Y215" s="175"/>
      <c r="Z215" s="175"/>
      <c r="AA215" s="250">
        <v>46203</v>
      </c>
      <c r="AB215" s="178"/>
      <c r="AC215" s="178"/>
      <c r="AD215" s="178"/>
      <c r="AE215" s="178"/>
      <c r="AF215" s="178"/>
      <c r="AG215" s="178"/>
      <c r="AH215" s="178"/>
      <c r="AI215" s="178"/>
      <c r="AJ215" s="175"/>
      <c r="AK215" s="175"/>
      <c r="AL215" s="174"/>
      <c r="AM215" s="178"/>
      <c r="AN215" s="178"/>
      <c r="AO215" s="178"/>
      <c r="AP215" s="178"/>
      <c r="AQ215" s="178"/>
      <c r="AR215" s="178"/>
      <c r="AS215" s="178"/>
      <c r="AT215" s="178"/>
      <c r="AU215" s="178"/>
      <c r="AV215" s="178"/>
      <c r="AW215" s="178"/>
      <c r="AX215" s="178"/>
      <c r="AY215" s="178"/>
      <c r="AZ215" s="175"/>
      <c r="BA215" s="175"/>
      <c r="BB215" s="174"/>
      <c r="BC215" s="178"/>
      <c r="BD215" s="178"/>
      <c r="BE215" s="178"/>
      <c r="BF215" s="174"/>
      <c r="BG215" s="174"/>
      <c r="BH215" s="174"/>
      <c r="BI215" s="174"/>
      <c r="BJ215" s="174"/>
      <c r="BK215" s="174"/>
      <c r="BL215" s="178"/>
      <c r="BM215" s="178"/>
      <c r="BN215" s="178"/>
      <c r="BO215" s="178"/>
      <c r="BP215" s="178"/>
      <c r="BQ215" s="178"/>
      <c r="BR215" s="175"/>
      <c r="BS215" s="174"/>
      <c r="BT215" s="178"/>
      <c r="BU215" s="178"/>
      <c r="BV215" s="178"/>
      <c r="BW215" s="267"/>
      <c r="BX215" s="178"/>
      <c r="BY215" s="178"/>
      <c r="BZ215" s="178"/>
      <c r="CA215" s="254"/>
      <c r="CB215" s="178"/>
      <c r="CC215" s="178"/>
      <c r="CD215" s="178"/>
      <c r="CE215" s="178"/>
      <c r="CF215" s="178"/>
      <c r="CG215" s="178"/>
      <c r="CH215" s="178"/>
      <c r="CI215" s="175"/>
      <c r="CJ215" s="174"/>
      <c r="CK215" s="174"/>
      <c r="CL215" s="174"/>
      <c r="CM215" s="174"/>
      <c r="CN215" s="174"/>
      <c r="CO215" s="174"/>
      <c r="CP215" s="174"/>
      <c r="CQ215" s="174"/>
      <c r="CR215" s="174"/>
      <c r="CS215" s="174"/>
      <c r="CT215" s="174"/>
      <c r="CU215" s="174"/>
      <c r="CV215" s="174"/>
      <c r="CW215" s="174"/>
      <c r="CX215" s="175"/>
      <c r="CY215" s="174"/>
      <c r="CZ215" s="174"/>
      <c r="DA215" s="174"/>
      <c r="DB215" s="174"/>
      <c r="DC215" s="174"/>
      <c r="DD215" s="174"/>
      <c r="DE215" s="174"/>
      <c r="DF215" s="174"/>
      <c r="DG215" s="257"/>
      <c r="DH215" s="258"/>
    </row>
    <row r="216" spans="3:112">
      <c r="C216" s="178"/>
      <c r="D216" s="178"/>
      <c r="E216" s="178"/>
      <c r="F216" s="178"/>
      <c r="G216" s="178"/>
      <c r="H216" s="174"/>
      <c r="I216" s="174"/>
      <c r="J216" s="174"/>
      <c r="K216" s="174"/>
      <c r="L216" s="174"/>
      <c r="M216" s="175"/>
      <c r="N216" s="175"/>
      <c r="O216" s="174"/>
      <c r="P216" s="178"/>
      <c r="Q216" s="178"/>
      <c r="R216" s="178"/>
      <c r="S216" s="178"/>
      <c r="T216" s="174"/>
      <c r="U216" s="174"/>
      <c r="V216" s="174"/>
      <c r="W216" s="174"/>
      <c r="X216" s="174"/>
      <c r="Y216" s="175"/>
      <c r="Z216" s="175">
        <v>46203</v>
      </c>
      <c r="AA216" s="250">
        <v>46234</v>
      </c>
      <c r="AB216" s="178"/>
      <c r="AC216" s="178"/>
      <c r="AD216" s="178"/>
      <c r="AE216" s="178"/>
      <c r="AF216" s="178"/>
      <c r="AG216" s="178"/>
      <c r="AH216" s="178"/>
      <c r="AI216" s="178"/>
      <c r="AJ216" s="175"/>
      <c r="AK216" s="175"/>
      <c r="AL216" s="174"/>
      <c r="AM216" s="178"/>
      <c r="AN216" s="178"/>
      <c r="AO216" s="178"/>
      <c r="AP216" s="178"/>
      <c r="AQ216" s="178"/>
      <c r="AR216" s="178"/>
      <c r="AS216" s="178"/>
      <c r="AT216" s="178"/>
      <c r="AU216" s="178"/>
      <c r="AV216" s="178"/>
      <c r="AW216" s="178"/>
      <c r="AX216" s="178"/>
      <c r="AY216" s="178"/>
      <c r="AZ216" s="175"/>
      <c r="BA216" s="175"/>
      <c r="BB216" s="174"/>
      <c r="BC216" s="178"/>
      <c r="BD216" s="178"/>
      <c r="BE216" s="178"/>
      <c r="BF216" s="174"/>
      <c r="BG216" s="174"/>
      <c r="BH216" s="174"/>
      <c r="BI216" s="174"/>
      <c r="BJ216" s="174"/>
      <c r="BK216" s="174"/>
      <c r="BL216" s="178"/>
      <c r="BM216" s="178"/>
      <c r="BN216" s="178"/>
      <c r="BO216" s="178"/>
      <c r="BP216" s="178"/>
      <c r="BQ216" s="178"/>
      <c r="BR216" s="175"/>
      <c r="BS216" s="174"/>
      <c r="BT216" s="178"/>
      <c r="BU216" s="178"/>
      <c r="BV216" s="178"/>
      <c r="BW216" s="267"/>
      <c r="BX216" s="178"/>
      <c r="BY216" s="178"/>
      <c r="BZ216" s="178"/>
      <c r="CA216" s="259"/>
      <c r="CB216" s="260"/>
      <c r="CC216" s="260"/>
      <c r="CD216" s="260"/>
      <c r="CE216" s="260"/>
      <c r="CF216" s="178"/>
      <c r="CG216" s="178"/>
      <c r="CH216" s="178"/>
      <c r="CI216" s="175"/>
      <c r="CJ216" s="174"/>
      <c r="CK216" s="174"/>
      <c r="CL216" s="174"/>
      <c r="CM216" s="174"/>
      <c r="CN216" s="174"/>
      <c r="CO216" s="174"/>
      <c r="CP216" s="174"/>
      <c r="CQ216" s="174"/>
      <c r="CR216" s="174"/>
      <c r="CS216" s="174"/>
      <c r="CT216" s="174"/>
      <c r="CU216" s="174"/>
      <c r="CV216" s="174"/>
      <c r="CW216" s="174"/>
      <c r="CX216" s="175"/>
      <c r="CY216" s="174"/>
      <c r="CZ216" s="174"/>
      <c r="DA216" s="174"/>
      <c r="DB216" s="174"/>
      <c r="DC216" s="174"/>
      <c r="DD216" s="174"/>
      <c r="DE216" s="174"/>
      <c r="DF216" s="174"/>
      <c r="DG216" s="257"/>
      <c r="DH216" s="258"/>
    </row>
    <row r="217" spans="3:112">
      <c r="C217" s="178"/>
      <c r="D217" s="178"/>
      <c r="E217" s="178"/>
      <c r="F217" s="178"/>
      <c r="G217" s="178"/>
      <c r="H217" s="174"/>
      <c r="I217" s="174"/>
      <c r="J217" s="174"/>
      <c r="K217" s="174"/>
      <c r="L217" s="174"/>
      <c r="M217" s="175"/>
      <c r="N217" s="175"/>
      <c r="O217" s="174"/>
      <c r="P217" s="178"/>
      <c r="Q217" s="178"/>
      <c r="R217" s="178"/>
      <c r="S217" s="178"/>
      <c r="T217" s="174"/>
      <c r="U217" s="174"/>
      <c r="V217" s="174"/>
      <c r="W217" s="174"/>
      <c r="X217" s="174"/>
      <c r="Y217" s="175"/>
      <c r="Z217" s="175"/>
      <c r="AA217" s="250">
        <v>46265</v>
      </c>
      <c r="AB217" s="178"/>
      <c r="AC217" s="178"/>
      <c r="AD217" s="178"/>
      <c r="AE217" s="178"/>
      <c r="AF217" s="178"/>
      <c r="AG217" s="178"/>
      <c r="AH217" s="178"/>
      <c r="AI217" s="178"/>
      <c r="AJ217" s="175"/>
      <c r="AK217" s="175"/>
      <c r="AL217" s="174"/>
      <c r="AM217" s="178"/>
      <c r="AN217" s="178"/>
      <c r="AO217" s="178"/>
      <c r="AP217" s="178"/>
      <c r="AQ217" s="178"/>
      <c r="AR217" s="178"/>
      <c r="AS217" s="178"/>
      <c r="AT217" s="178"/>
      <c r="AU217" s="178"/>
      <c r="AV217" s="178"/>
      <c r="AW217" s="178"/>
      <c r="AX217" s="178"/>
      <c r="AY217" s="178"/>
      <c r="AZ217" s="175"/>
      <c r="BA217" s="175"/>
      <c r="BB217" s="174"/>
      <c r="BC217" s="178"/>
      <c r="BD217" s="178"/>
      <c r="BE217" s="178"/>
      <c r="BF217" s="174"/>
      <c r="BG217" s="174"/>
      <c r="BH217" s="174"/>
      <c r="BI217" s="174"/>
      <c r="BJ217" s="174"/>
      <c r="BK217" s="174"/>
      <c r="BL217" s="178"/>
      <c r="BM217" s="178"/>
      <c r="BN217" s="178"/>
      <c r="BO217" s="178"/>
      <c r="BP217" s="178"/>
      <c r="BQ217" s="178"/>
      <c r="BR217" s="175"/>
      <c r="BS217" s="174"/>
      <c r="BT217" s="178"/>
      <c r="BU217" s="178"/>
      <c r="BV217" s="178"/>
      <c r="BW217" s="267"/>
      <c r="BX217" s="178"/>
      <c r="BY217" s="178"/>
      <c r="BZ217" s="178"/>
      <c r="CA217" s="261"/>
      <c r="CB217" s="262"/>
      <c r="CC217" s="262"/>
      <c r="CD217" s="262"/>
      <c r="CE217" s="262"/>
      <c r="CF217" s="178"/>
      <c r="CG217" s="178"/>
      <c r="CH217" s="178"/>
      <c r="CI217" s="175"/>
      <c r="CJ217" s="174"/>
      <c r="CK217" s="174"/>
      <c r="CL217" s="174"/>
      <c r="CM217" s="174"/>
      <c r="CN217" s="174"/>
      <c r="CO217" s="174"/>
      <c r="CP217" s="174"/>
      <c r="CQ217" s="174"/>
      <c r="CR217" s="174"/>
      <c r="CS217" s="174"/>
      <c r="CT217" s="174"/>
      <c r="CU217" s="174"/>
      <c r="CV217" s="174"/>
      <c r="CW217" s="174"/>
      <c r="CX217" s="175"/>
      <c r="CY217" s="174"/>
      <c r="CZ217" s="174"/>
      <c r="DA217" s="174"/>
      <c r="DB217" s="174"/>
      <c r="DC217" s="174"/>
      <c r="DD217" s="174"/>
      <c r="DE217" s="174"/>
      <c r="DF217" s="174"/>
      <c r="DG217" s="257"/>
      <c r="DH217" s="258"/>
    </row>
    <row r="218" spans="3:112">
      <c r="C218" s="178"/>
      <c r="D218" s="178"/>
      <c r="E218" s="178"/>
      <c r="F218" s="178"/>
      <c r="G218" s="178"/>
      <c r="H218" s="174"/>
      <c r="I218" s="174"/>
      <c r="J218" s="174"/>
      <c r="K218" s="174"/>
      <c r="L218" s="174"/>
      <c r="M218" s="175"/>
      <c r="N218" s="175"/>
      <c r="O218" s="174"/>
      <c r="P218" s="178"/>
      <c r="Q218" s="178"/>
      <c r="R218" s="178"/>
      <c r="S218" s="178"/>
      <c r="T218" s="174"/>
      <c r="U218" s="174"/>
      <c r="V218" s="174"/>
      <c r="W218" s="174"/>
      <c r="X218" s="174"/>
      <c r="Y218" s="175"/>
      <c r="Z218" s="175"/>
      <c r="AA218" s="250">
        <v>46295</v>
      </c>
      <c r="AB218" s="178"/>
      <c r="AC218" s="178"/>
      <c r="AD218" s="178"/>
      <c r="AE218" s="178"/>
      <c r="AF218" s="178"/>
      <c r="AG218" s="178"/>
      <c r="AH218" s="178"/>
      <c r="AI218" s="178"/>
      <c r="AJ218" s="175"/>
      <c r="AK218" s="175"/>
      <c r="AL218" s="174"/>
      <c r="AM218" s="178"/>
      <c r="AN218" s="178"/>
      <c r="AO218" s="178"/>
      <c r="AP218" s="178"/>
      <c r="AQ218" s="178"/>
      <c r="AR218" s="178"/>
      <c r="AS218" s="178"/>
      <c r="AT218" s="178"/>
      <c r="AU218" s="178"/>
      <c r="AV218" s="178"/>
      <c r="AW218" s="178"/>
      <c r="AX218" s="178"/>
      <c r="AY218" s="178"/>
      <c r="AZ218" s="175"/>
      <c r="BA218" s="175"/>
      <c r="BB218" s="174"/>
      <c r="BC218" s="178"/>
      <c r="BD218" s="178"/>
      <c r="BE218" s="178"/>
      <c r="BF218" s="174"/>
      <c r="BG218" s="174"/>
      <c r="BH218" s="174"/>
      <c r="BI218" s="174"/>
      <c r="BJ218" s="174"/>
      <c r="BK218" s="174"/>
      <c r="BL218" s="178"/>
      <c r="BM218" s="178"/>
      <c r="BN218" s="178"/>
      <c r="BO218" s="178"/>
      <c r="BP218" s="178"/>
      <c r="BQ218" s="178"/>
      <c r="BR218" s="175"/>
      <c r="BS218" s="174"/>
      <c r="BT218" s="178"/>
      <c r="BU218" s="178"/>
      <c r="BV218" s="178"/>
      <c r="BW218" s="267"/>
      <c r="BX218" s="178"/>
      <c r="BY218" s="178"/>
      <c r="BZ218" s="178"/>
      <c r="CA218" s="261"/>
      <c r="CB218" s="262"/>
      <c r="CC218" s="262"/>
      <c r="CD218" s="262"/>
      <c r="CE218" s="262"/>
      <c r="CF218" s="178"/>
      <c r="CG218" s="178"/>
      <c r="CH218" s="178"/>
      <c r="CI218" s="175"/>
      <c r="CJ218" s="174"/>
      <c r="CK218" s="174"/>
      <c r="CL218" s="174"/>
      <c r="CM218" s="174"/>
      <c r="CN218" s="174"/>
      <c r="CO218" s="174"/>
      <c r="CP218" s="174"/>
      <c r="CQ218" s="174"/>
      <c r="CR218" s="174"/>
      <c r="CS218" s="174"/>
      <c r="CT218" s="174"/>
      <c r="CU218" s="174"/>
      <c r="CV218" s="174"/>
      <c r="CW218" s="174"/>
      <c r="CX218" s="175"/>
      <c r="CY218" s="174"/>
      <c r="CZ218" s="174"/>
      <c r="DA218" s="174"/>
      <c r="DB218" s="174"/>
      <c r="DC218" s="174"/>
      <c r="DD218" s="174"/>
      <c r="DE218" s="174"/>
      <c r="DF218" s="174"/>
      <c r="DG218" s="257"/>
      <c r="DH218" s="258"/>
    </row>
    <row r="219" spans="3:112">
      <c r="C219" s="260"/>
      <c r="D219" s="260"/>
      <c r="E219" s="260"/>
      <c r="F219" s="260"/>
      <c r="G219" s="260"/>
      <c r="H219" s="256"/>
      <c r="I219" s="256"/>
      <c r="J219" s="256"/>
      <c r="K219" s="256"/>
      <c r="L219" s="256"/>
      <c r="M219" s="263"/>
      <c r="N219" s="263"/>
      <c r="O219" s="256"/>
      <c r="P219" s="260"/>
      <c r="Q219" s="260"/>
      <c r="R219" s="260"/>
      <c r="S219" s="260"/>
      <c r="T219" s="256"/>
      <c r="U219" s="256"/>
      <c r="V219" s="256"/>
      <c r="W219" s="256"/>
      <c r="X219" s="256"/>
      <c r="Y219" s="263"/>
      <c r="Z219" s="263"/>
      <c r="AA219" s="250">
        <v>46326</v>
      </c>
      <c r="AB219" s="260"/>
      <c r="AC219" s="260"/>
      <c r="AD219" s="260"/>
      <c r="AE219" s="260"/>
      <c r="AF219" s="260"/>
      <c r="AG219" s="260"/>
      <c r="AH219" s="260"/>
      <c r="AI219" s="260"/>
      <c r="AJ219" s="263"/>
      <c r="AK219" s="263"/>
      <c r="AL219" s="256"/>
      <c r="AM219" s="260"/>
      <c r="AN219" s="260"/>
      <c r="AO219" s="260"/>
      <c r="AP219" s="260"/>
      <c r="AQ219" s="260"/>
      <c r="AR219" s="260"/>
      <c r="AS219" s="260"/>
      <c r="AT219" s="260"/>
      <c r="AU219" s="260"/>
      <c r="AV219" s="260"/>
      <c r="AW219" s="260"/>
      <c r="AX219" s="260"/>
      <c r="AY219" s="260"/>
      <c r="AZ219" s="263"/>
      <c r="BA219" s="263"/>
      <c r="BB219" s="256"/>
      <c r="BC219" s="260"/>
      <c r="BD219" s="260"/>
      <c r="BE219" s="260"/>
      <c r="BF219" s="256"/>
      <c r="BG219" s="256"/>
      <c r="BH219" s="256"/>
      <c r="BI219" s="256"/>
      <c r="BJ219" s="256"/>
      <c r="BK219" s="256"/>
      <c r="BL219" s="260"/>
      <c r="BM219" s="260"/>
      <c r="BN219" s="260"/>
      <c r="BO219" s="260"/>
      <c r="BP219" s="260"/>
      <c r="BQ219" s="260"/>
      <c r="BR219" s="263"/>
      <c r="BS219" s="256"/>
      <c r="BT219" s="260"/>
      <c r="BU219" s="260"/>
      <c r="BV219" s="260"/>
      <c r="BW219" s="268"/>
      <c r="BX219" s="260"/>
      <c r="BY219" s="260"/>
      <c r="BZ219" s="260"/>
      <c r="CA219" s="261"/>
      <c r="CB219" s="262"/>
      <c r="CC219" s="262"/>
      <c r="CD219" s="262"/>
      <c r="CE219" s="262"/>
      <c r="CF219" s="260"/>
      <c r="CG219" s="260"/>
      <c r="CH219" s="260"/>
      <c r="CI219" s="263"/>
      <c r="CJ219" s="256"/>
      <c r="CK219" s="256"/>
      <c r="CL219" s="256"/>
      <c r="CM219" s="256"/>
      <c r="CN219" s="256"/>
      <c r="CO219" s="256"/>
      <c r="CP219" s="256"/>
      <c r="CQ219" s="256"/>
      <c r="CR219" s="256"/>
      <c r="CS219" s="256"/>
      <c r="CT219" s="256"/>
      <c r="CU219" s="256"/>
      <c r="CV219" s="256"/>
      <c r="CW219" s="256"/>
      <c r="CX219" s="263"/>
      <c r="CY219" s="256"/>
      <c r="CZ219" s="256"/>
      <c r="DA219" s="256"/>
      <c r="DB219" s="256"/>
      <c r="DC219" s="256"/>
      <c r="DD219" s="256"/>
      <c r="DE219" s="256"/>
      <c r="DF219" s="256"/>
      <c r="DG219" s="258"/>
      <c r="DH219" s="258"/>
    </row>
    <row r="220" spans="3:112">
      <c r="C220" s="262"/>
      <c r="D220" s="262"/>
      <c r="E220" s="262"/>
      <c r="F220" s="262"/>
      <c r="G220" s="262"/>
      <c r="H220" s="258"/>
      <c r="I220" s="258"/>
      <c r="J220" s="258"/>
      <c r="K220" s="258"/>
      <c r="L220" s="258"/>
      <c r="M220" s="264"/>
      <c r="N220" s="264"/>
      <c r="O220" s="258"/>
      <c r="P220" s="262"/>
      <c r="Q220" s="262"/>
      <c r="R220" s="262"/>
      <c r="S220" s="262"/>
      <c r="T220" s="258"/>
      <c r="U220" s="258"/>
      <c r="V220" s="258"/>
      <c r="W220" s="258"/>
      <c r="X220" s="258"/>
      <c r="Y220" s="264"/>
      <c r="Z220" s="264"/>
      <c r="AA220" s="250">
        <v>46356</v>
      </c>
      <c r="AB220" s="262"/>
      <c r="AC220" s="262"/>
      <c r="AD220" s="262"/>
      <c r="AE220" s="262"/>
      <c r="AF220" s="262"/>
      <c r="AG220" s="262"/>
      <c r="AH220" s="262"/>
      <c r="AI220" s="262"/>
      <c r="AJ220" s="264"/>
      <c r="AK220" s="264"/>
      <c r="AL220" s="258"/>
      <c r="AM220" s="262"/>
      <c r="AN220" s="262"/>
      <c r="AO220" s="262"/>
      <c r="AP220" s="262"/>
      <c r="AQ220" s="262"/>
      <c r="AR220" s="262"/>
      <c r="AS220" s="262"/>
      <c r="AT220" s="262"/>
      <c r="AU220" s="262"/>
      <c r="AV220" s="262"/>
      <c r="AW220" s="262"/>
      <c r="AX220" s="262"/>
      <c r="AY220" s="262"/>
      <c r="AZ220" s="264"/>
      <c r="BA220" s="264"/>
      <c r="BB220" s="258"/>
      <c r="BC220" s="262"/>
      <c r="BD220" s="262"/>
      <c r="BE220" s="262"/>
      <c r="BF220" s="258"/>
      <c r="BG220" s="258"/>
      <c r="BH220" s="258"/>
      <c r="BI220" s="258"/>
      <c r="BJ220" s="258"/>
      <c r="BK220" s="258"/>
      <c r="BL220" s="262"/>
      <c r="BM220" s="262"/>
      <c r="BN220" s="262"/>
      <c r="BO220" s="262"/>
      <c r="BP220" s="262"/>
      <c r="BQ220" s="262"/>
      <c r="BR220" s="264"/>
      <c r="BS220" s="258"/>
      <c r="BT220" s="262"/>
      <c r="BU220" s="262"/>
      <c r="BV220" s="262"/>
      <c r="BW220" s="269"/>
      <c r="BX220" s="262"/>
      <c r="BY220" s="262"/>
      <c r="BZ220" s="262"/>
      <c r="CA220" s="261"/>
      <c r="CB220" s="262"/>
      <c r="CC220" s="262"/>
      <c r="CD220" s="262"/>
      <c r="CE220" s="262"/>
      <c r="CF220" s="262"/>
      <c r="CG220" s="262"/>
      <c r="CH220" s="262"/>
      <c r="CI220" s="264"/>
      <c r="CJ220" s="258"/>
      <c r="CK220" s="258"/>
      <c r="CL220" s="258"/>
      <c r="CM220" s="258"/>
      <c r="CN220" s="258"/>
      <c r="CO220" s="258"/>
      <c r="CP220" s="258"/>
      <c r="CQ220" s="258"/>
      <c r="CR220" s="258"/>
      <c r="CS220" s="258"/>
      <c r="CT220" s="258"/>
      <c r="CU220" s="258"/>
      <c r="CV220" s="258"/>
      <c r="CW220" s="258"/>
      <c r="CX220" s="264"/>
      <c r="CY220" s="258"/>
      <c r="CZ220" s="258"/>
      <c r="DA220" s="258"/>
      <c r="DB220" s="258"/>
      <c r="DC220" s="258"/>
      <c r="DD220" s="258"/>
      <c r="DE220" s="258"/>
      <c r="DF220" s="258"/>
      <c r="DG220" s="258"/>
      <c r="DH220" s="258"/>
    </row>
    <row r="221" spans="3:112">
      <c r="C221" s="262"/>
      <c r="D221" s="262"/>
      <c r="E221" s="262"/>
      <c r="F221" s="262"/>
      <c r="G221" s="262"/>
      <c r="H221" s="258"/>
      <c r="I221" s="258"/>
      <c r="J221" s="258"/>
      <c r="K221" s="258"/>
      <c r="L221" s="258"/>
      <c r="M221" s="264"/>
      <c r="N221" s="264"/>
      <c r="O221" s="258"/>
      <c r="P221" s="262"/>
      <c r="Q221" s="262"/>
      <c r="R221" s="262"/>
      <c r="S221" s="262"/>
      <c r="T221" s="258"/>
      <c r="U221" s="258"/>
      <c r="V221" s="258"/>
      <c r="W221" s="258"/>
      <c r="X221" s="258"/>
      <c r="Y221" s="264"/>
      <c r="Z221" s="264"/>
      <c r="AA221" s="250">
        <v>46387</v>
      </c>
      <c r="AB221" s="262"/>
      <c r="AC221" s="262"/>
      <c r="AD221" s="262"/>
      <c r="AE221" s="262"/>
      <c r="AF221" s="262"/>
      <c r="AG221" s="262"/>
      <c r="AH221" s="262"/>
      <c r="AI221" s="262"/>
      <c r="AJ221" s="264"/>
      <c r="AK221" s="264"/>
      <c r="AL221" s="258"/>
      <c r="AM221" s="262"/>
      <c r="AN221" s="262"/>
      <c r="AO221" s="262"/>
      <c r="AP221" s="262"/>
      <c r="AQ221" s="262"/>
      <c r="AR221" s="262"/>
      <c r="AS221" s="262"/>
      <c r="AT221" s="262"/>
      <c r="AU221" s="262"/>
      <c r="AV221" s="262"/>
      <c r="AW221" s="262"/>
      <c r="AX221" s="262"/>
      <c r="AY221" s="262"/>
      <c r="AZ221" s="264"/>
      <c r="BA221" s="264"/>
      <c r="BB221" s="258"/>
      <c r="BC221" s="262"/>
      <c r="BD221" s="262"/>
      <c r="BE221" s="262"/>
      <c r="BF221" s="258"/>
      <c r="BG221" s="258"/>
      <c r="BH221" s="258"/>
      <c r="BI221" s="258"/>
      <c r="BJ221" s="258"/>
      <c r="BK221" s="258"/>
      <c r="BL221" s="262"/>
      <c r="BM221" s="262"/>
      <c r="BN221" s="262"/>
      <c r="BO221" s="262"/>
      <c r="BP221" s="262"/>
      <c r="BQ221" s="262"/>
      <c r="BR221" s="264"/>
      <c r="BS221" s="258"/>
      <c r="BT221" s="262"/>
      <c r="BU221" s="262"/>
      <c r="BV221" s="262"/>
      <c r="BW221" s="269"/>
      <c r="BX221" s="262"/>
      <c r="BY221" s="262"/>
      <c r="BZ221" s="262"/>
      <c r="CA221" s="261"/>
      <c r="CB221" s="262"/>
      <c r="CC221" s="262"/>
      <c r="CD221" s="262"/>
      <c r="CE221" s="262"/>
      <c r="CF221" s="262"/>
      <c r="CG221" s="262"/>
      <c r="CH221" s="262"/>
      <c r="CI221" s="264"/>
      <c r="CJ221" s="258"/>
      <c r="CK221" s="258"/>
      <c r="CL221" s="258"/>
      <c r="CM221" s="258"/>
      <c r="CN221" s="258"/>
      <c r="CO221" s="258"/>
      <c r="CP221" s="258"/>
      <c r="CQ221" s="258"/>
      <c r="CR221" s="258"/>
      <c r="CS221" s="258"/>
      <c r="CT221" s="258"/>
      <c r="CU221" s="258"/>
      <c r="CV221" s="258"/>
      <c r="CW221" s="258"/>
      <c r="CX221" s="264"/>
      <c r="CY221" s="258"/>
      <c r="CZ221" s="258"/>
      <c r="DA221" s="258"/>
      <c r="DB221" s="258"/>
      <c r="DC221" s="258"/>
      <c r="DD221" s="258"/>
      <c r="DE221" s="258"/>
      <c r="DF221" s="258"/>
      <c r="DG221" s="258"/>
      <c r="DH221" s="258"/>
    </row>
    <row r="222" spans="3:112">
      <c r="C222" s="262"/>
      <c r="D222" s="262"/>
      <c r="E222" s="262"/>
      <c r="F222" s="262"/>
      <c r="G222" s="262"/>
      <c r="H222" s="258"/>
      <c r="I222" s="258"/>
      <c r="J222" s="258"/>
      <c r="K222" s="258"/>
      <c r="L222" s="258"/>
      <c r="M222" s="264"/>
      <c r="N222" s="264"/>
      <c r="O222" s="258"/>
      <c r="P222" s="262"/>
      <c r="Q222" s="262"/>
      <c r="R222" s="262"/>
      <c r="S222" s="262"/>
      <c r="T222" s="258"/>
      <c r="U222" s="258"/>
      <c r="V222" s="258"/>
      <c r="W222" s="258"/>
      <c r="X222" s="258"/>
      <c r="Y222" s="264"/>
      <c r="Z222" s="264"/>
      <c r="AA222" s="258"/>
      <c r="AB222" s="262"/>
      <c r="AC222" s="262"/>
      <c r="AD222" s="262"/>
      <c r="AE222" s="262"/>
      <c r="AF222" s="262"/>
      <c r="AG222" s="262"/>
      <c r="AH222" s="262"/>
      <c r="AI222" s="262"/>
      <c r="AJ222" s="264"/>
      <c r="AK222" s="264"/>
      <c r="AL222" s="258"/>
      <c r="AM222" s="262"/>
      <c r="AN222" s="262"/>
      <c r="AO222" s="262"/>
      <c r="AP222" s="262"/>
      <c r="AQ222" s="262"/>
      <c r="AR222" s="262"/>
      <c r="AS222" s="262"/>
      <c r="AT222" s="262"/>
      <c r="AU222" s="262"/>
      <c r="AV222" s="262"/>
      <c r="AW222" s="262"/>
      <c r="AX222" s="262"/>
      <c r="AY222" s="262"/>
      <c r="AZ222" s="264"/>
      <c r="BA222" s="264"/>
      <c r="BB222" s="258"/>
      <c r="BC222" s="262"/>
      <c r="BD222" s="262"/>
      <c r="BE222" s="262"/>
      <c r="BF222" s="258"/>
      <c r="BG222" s="258"/>
      <c r="BH222" s="258"/>
      <c r="BI222" s="258"/>
      <c r="BJ222" s="258"/>
      <c r="BK222" s="258"/>
      <c r="BL222" s="262"/>
      <c r="BM222" s="262"/>
      <c r="BN222" s="262"/>
      <c r="BO222" s="262"/>
      <c r="BP222" s="262"/>
      <c r="BQ222" s="262"/>
      <c r="BR222" s="264"/>
      <c r="BS222" s="258"/>
      <c r="BT222" s="262"/>
      <c r="BU222" s="262"/>
      <c r="BV222" s="262"/>
      <c r="BW222" s="269"/>
      <c r="BX222" s="262"/>
      <c r="BY222" s="262"/>
      <c r="BZ222" s="262"/>
      <c r="CA222" s="261"/>
      <c r="CB222" s="262"/>
      <c r="CC222" s="262"/>
      <c r="CD222" s="262"/>
      <c r="CE222" s="262"/>
      <c r="CF222" s="262"/>
      <c r="CG222" s="262"/>
      <c r="CH222" s="262"/>
      <c r="CI222" s="264"/>
      <c r="CJ222" s="258"/>
      <c r="CK222" s="258"/>
      <c r="CL222" s="258"/>
      <c r="CM222" s="258"/>
      <c r="CN222" s="258"/>
      <c r="CO222" s="258"/>
      <c r="CP222" s="258"/>
      <c r="CQ222" s="258"/>
      <c r="CR222" s="258"/>
      <c r="CS222" s="258"/>
      <c r="CT222" s="258"/>
      <c r="CU222" s="258"/>
      <c r="CV222" s="258"/>
      <c r="CW222" s="258"/>
      <c r="CX222" s="264"/>
      <c r="CY222" s="258"/>
      <c r="CZ222" s="258"/>
      <c r="DA222" s="258"/>
      <c r="DB222" s="258"/>
      <c r="DC222" s="258"/>
      <c r="DD222" s="258"/>
      <c r="DE222" s="258"/>
      <c r="DF222" s="258"/>
      <c r="DG222" s="258"/>
      <c r="DH222" s="258"/>
    </row>
    <row r="223" spans="3:112">
      <c r="C223" s="262"/>
      <c r="D223" s="262"/>
      <c r="E223" s="262"/>
      <c r="F223" s="262"/>
      <c r="G223" s="262"/>
      <c r="H223" s="258"/>
      <c r="I223" s="258"/>
      <c r="J223" s="258"/>
      <c r="K223" s="258"/>
      <c r="L223" s="258"/>
      <c r="M223" s="264"/>
      <c r="N223" s="264"/>
      <c r="O223" s="258"/>
      <c r="P223" s="262"/>
      <c r="Q223" s="262"/>
      <c r="R223" s="262"/>
      <c r="S223" s="262"/>
      <c r="T223" s="258"/>
      <c r="U223" s="258"/>
      <c r="V223" s="258"/>
      <c r="W223" s="258"/>
      <c r="X223" s="258"/>
      <c r="Y223" s="264"/>
      <c r="Z223" s="264"/>
      <c r="AA223" s="258"/>
      <c r="AB223" s="262"/>
      <c r="AC223" s="262"/>
      <c r="AD223" s="262"/>
      <c r="AE223" s="262"/>
      <c r="AF223" s="262"/>
      <c r="AG223" s="262"/>
      <c r="AH223" s="262"/>
      <c r="AI223" s="262"/>
      <c r="AJ223" s="264"/>
      <c r="AK223" s="264"/>
      <c r="AL223" s="258"/>
      <c r="AM223" s="262"/>
      <c r="AN223" s="262"/>
      <c r="AO223" s="262"/>
      <c r="AP223" s="262"/>
      <c r="AQ223" s="262"/>
      <c r="AR223" s="262"/>
      <c r="AS223" s="262"/>
      <c r="AT223" s="262"/>
      <c r="AU223" s="262"/>
      <c r="AV223" s="262"/>
      <c r="AW223" s="262"/>
      <c r="AX223" s="262"/>
      <c r="AY223" s="262"/>
      <c r="AZ223" s="264"/>
      <c r="BA223" s="264"/>
      <c r="BB223" s="258"/>
      <c r="BC223" s="262"/>
      <c r="BD223" s="262"/>
      <c r="BE223" s="262"/>
      <c r="BF223" s="258"/>
      <c r="BG223" s="258"/>
      <c r="BH223" s="258"/>
      <c r="BI223" s="258"/>
      <c r="BJ223" s="258"/>
      <c r="BK223" s="258"/>
      <c r="BL223" s="262"/>
      <c r="BM223" s="262"/>
      <c r="BN223" s="262"/>
      <c r="BO223" s="262"/>
      <c r="BP223" s="262"/>
      <c r="BQ223" s="262"/>
      <c r="BR223" s="264"/>
      <c r="BS223" s="258"/>
      <c r="BT223" s="262"/>
      <c r="BU223" s="262"/>
      <c r="BV223" s="262"/>
      <c r="BW223" s="269"/>
      <c r="BX223" s="262"/>
      <c r="BY223" s="262"/>
      <c r="BZ223" s="262"/>
      <c r="CA223" s="261"/>
      <c r="CB223" s="262"/>
      <c r="CC223" s="262"/>
      <c r="CD223" s="262"/>
      <c r="CE223" s="262"/>
      <c r="CF223" s="262"/>
      <c r="CG223" s="262"/>
      <c r="CH223" s="262"/>
      <c r="CI223" s="264"/>
      <c r="CJ223" s="258"/>
      <c r="CK223" s="258"/>
      <c r="CL223" s="258"/>
      <c r="CM223" s="258"/>
      <c r="CN223" s="258"/>
      <c r="CO223" s="258"/>
      <c r="CP223" s="258"/>
      <c r="CQ223" s="258"/>
      <c r="CR223" s="258"/>
      <c r="CS223" s="258"/>
      <c r="CT223" s="258"/>
      <c r="CU223" s="258"/>
      <c r="CV223" s="258"/>
      <c r="CW223" s="258"/>
      <c r="CX223" s="264"/>
      <c r="CY223" s="258"/>
      <c r="CZ223" s="258"/>
      <c r="DA223" s="258"/>
      <c r="DB223" s="258"/>
      <c r="DC223" s="258"/>
      <c r="DD223" s="258"/>
      <c r="DE223" s="258"/>
      <c r="DF223" s="258"/>
      <c r="DG223" s="258"/>
      <c r="DH223" s="258"/>
    </row>
    <row r="224" spans="3:112">
      <c r="C224" s="262"/>
      <c r="D224" s="262"/>
      <c r="E224" s="262"/>
      <c r="F224" s="262"/>
      <c r="G224" s="262"/>
      <c r="H224" s="258"/>
      <c r="I224" s="258"/>
      <c r="J224" s="258"/>
      <c r="K224" s="258"/>
      <c r="L224" s="258"/>
      <c r="M224" s="264"/>
      <c r="N224" s="264"/>
      <c r="O224" s="258"/>
      <c r="P224" s="262"/>
      <c r="Q224" s="262"/>
      <c r="R224" s="262"/>
      <c r="S224" s="262"/>
      <c r="T224" s="258"/>
      <c r="U224" s="258"/>
      <c r="V224" s="258"/>
      <c r="W224" s="258"/>
      <c r="X224" s="258"/>
      <c r="Y224" s="264"/>
      <c r="Z224" s="264"/>
      <c r="AA224" s="258"/>
      <c r="AB224" s="262"/>
      <c r="AC224" s="262"/>
      <c r="AD224" s="262"/>
      <c r="AE224" s="262"/>
      <c r="AF224" s="262"/>
      <c r="AG224" s="262"/>
      <c r="AH224" s="262"/>
      <c r="AI224" s="262"/>
      <c r="AJ224" s="264"/>
      <c r="AK224" s="264"/>
      <c r="AL224" s="258"/>
      <c r="AM224" s="262"/>
      <c r="AN224" s="262"/>
      <c r="AO224" s="262"/>
      <c r="AP224" s="262"/>
      <c r="AQ224" s="262"/>
      <c r="AR224" s="262"/>
      <c r="AS224" s="262"/>
      <c r="AT224" s="262"/>
      <c r="AU224" s="262"/>
      <c r="AV224" s="262"/>
      <c r="AW224" s="262"/>
      <c r="AX224" s="262"/>
      <c r="AY224" s="262"/>
      <c r="AZ224" s="264"/>
      <c r="BA224" s="264"/>
      <c r="BB224" s="258"/>
      <c r="BC224" s="262"/>
      <c r="BD224" s="262"/>
      <c r="BE224" s="262"/>
      <c r="BF224" s="258"/>
      <c r="BG224" s="258"/>
      <c r="BH224" s="258"/>
      <c r="BI224" s="258"/>
      <c r="BJ224" s="258"/>
      <c r="BK224" s="258"/>
      <c r="BL224" s="262"/>
      <c r="BM224" s="262"/>
      <c r="BN224" s="262"/>
      <c r="BO224" s="262"/>
      <c r="BP224" s="262"/>
      <c r="BQ224" s="262"/>
      <c r="BR224" s="264"/>
      <c r="BS224" s="258"/>
      <c r="BT224" s="262"/>
      <c r="BU224" s="262"/>
      <c r="BV224" s="262"/>
      <c r="BW224" s="269"/>
      <c r="BX224" s="262"/>
      <c r="BY224" s="262"/>
      <c r="BZ224" s="262"/>
      <c r="CA224" s="261"/>
      <c r="CB224" s="262"/>
      <c r="CC224" s="262"/>
      <c r="CD224" s="262"/>
      <c r="CE224" s="262"/>
      <c r="CF224" s="262"/>
      <c r="CG224" s="262"/>
      <c r="CH224" s="262"/>
      <c r="CI224" s="264"/>
      <c r="CJ224" s="258"/>
      <c r="CK224" s="258"/>
      <c r="CL224" s="258"/>
      <c r="CM224" s="258"/>
      <c r="CN224" s="258"/>
      <c r="CO224" s="258"/>
      <c r="CP224" s="258"/>
      <c r="CQ224" s="258"/>
      <c r="CR224" s="258"/>
      <c r="CS224" s="258"/>
      <c r="CT224" s="258"/>
      <c r="CU224" s="258"/>
      <c r="CV224" s="258"/>
      <c r="CW224" s="258"/>
      <c r="CX224" s="264"/>
      <c r="CY224" s="258"/>
      <c r="CZ224" s="258"/>
      <c r="DA224" s="258"/>
      <c r="DB224" s="258"/>
      <c r="DC224" s="258"/>
      <c r="DD224" s="258"/>
      <c r="DE224" s="258"/>
      <c r="DF224" s="258"/>
      <c r="DG224" s="258"/>
      <c r="DH224" s="258"/>
    </row>
    <row r="225" spans="3:112">
      <c r="C225" s="262"/>
      <c r="D225" s="262"/>
      <c r="E225" s="262"/>
      <c r="F225" s="262"/>
      <c r="G225" s="262"/>
      <c r="H225" s="258"/>
      <c r="I225" s="258"/>
      <c r="J225" s="258"/>
      <c r="K225" s="258"/>
      <c r="L225" s="258"/>
      <c r="M225" s="264"/>
      <c r="N225" s="264"/>
      <c r="O225" s="258"/>
      <c r="P225" s="262"/>
      <c r="Q225" s="262"/>
      <c r="R225" s="262"/>
      <c r="S225" s="262"/>
      <c r="T225" s="258"/>
      <c r="U225" s="258"/>
      <c r="V225" s="258"/>
      <c r="W225" s="258"/>
      <c r="X225" s="258"/>
      <c r="Y225" s="264"/>
      <c r="Z225" s="264"/>
      <c r="AA225" s="258"/>
      <c r="AB225" s="262"/>
      <c r="AC225" s="262"/>
      <c r="AD225" s="262"/>
      <c r="AE225" s="262"/>
      <c r="AF225" s="262"/>
      <c r="AG225" s="262"/>
      <c r="AH225" s="262"/>
      <c r="AI225" s="262"/>
      <c r="AJ225" s="264"/>
      <c r="AK225" s="264"/>
      <c r="AL225" s="258"/>
      <c r="AM225" s="262"/>
      <c r="AN225" s="262"/>
      <c r="AO225" s="262"/>
      <c r="AP225" s="262"/>
      <c r="AQ225" s="262"/>
      <c r="AR225" s="262"/>
      <c r="AS225" s="262"/>
      <c r="AT225" s="262"/>
      <c r="AU225" s="262"/>
      <c r="AV225" s="262"/>
      <c r="AW225" s="262"/>
      <c r="AX225" s="262"/>
      <c r="AY225" s="262"/>
      <c r="AZ225" s="264"/>
      <c r="BA225" s="264"/>
      <c r="BB225" s="258"/>
      <c r="BC225" s="262"/>
      <c r="BD225" s="262"/>
      <c r="BE225" s="262"/>
      <c r="BF225" s="258"/>
      <c r="BG225" s="258"/>
      <c r="BH225" s="258"/>
      <c r="BI225" s="258"/>
      <c r="BJ225" s="258"/>
      <c r="BK225" s="258"/>
      <c r="BL225" s="262"/>
      <c r="BM225" s="262"/>
      <c r="BN225" s="262"/>
      <c r="BO225" s="262"/>
      <c r="BP225" s="262"/>
      <c r="BQ225" s="262"/>
      <c r="BR225" s="264"/>
      <c r="BS225" s="258"/>
      <c r="BT225" s="262"/>
      <c r="BU225" s="262"/>
      <c r="BV225" s="262"/>
      <c r="BW225" s="269"/>
      <c r="BX225" s="262"/>
      <c r="BY225" s="262"/>
      <c r="BZ225" s="262"/>
      <c r="CA225" s="261"/>
      <c r="CB225" s="262"/>
      <c r="CC225" s="262"/>
      <c r="CD225" s="262"/>
      <c r="CE225" s="262"/>
      <c r="CF225" s="262"/>
      <c r="CG225" s="262"/>
      <c r="CH225" s="262"/>
      <c r="CI225" s="264"/>
      <c r="CJ225" s="258"/>
      <c r="CK225" s="258"/>
      <c r="CL225" s="258"/>
      <c r="CM225" s="258"/>
      <c r="CN225" s="258"/>
      <c r="CO225" s="258"/>
      <c r="CP225" s="258"/>
      <c r="CQ225" s="258"/>
      <c r="CR225" s="258"/>
      <c r="CS225" s="258"/>
      <c r="CT225" s="258"/>
      <c r="CU225" s="258"/>
      <c r="CV225" s="258"/>
      <c r="CW225" s="258"/>
      <c r="CX225" s="264"/>
      <c r="CY225" s="258"/>
      <c r="CZ225" s="258"/>
      <c r="DA225" s="258"/>
      <c r="DB225" s="258"/>
      <c r="DC225" s="258"/>
      <c r="DD225" s="258"/>
      <c r="DE225" s="258"/>
      <c r="DF225" s="258"/>
      <c r="DG225" s="258"/>
      <c r="DH225" s="258"/>
    </row>
    <row r="226" spans="3:112">
      <c r="C226" s="262"/>
      <c r="D226" s="262"/>
      <c r="E226" s="262"/>
      <c r="F226" s="262"/>
      <c r="G226" s="262"/>
      <c r="H226" s="258"/>
      <c r="I226" s="258"/>
      <c r="J226" s="258"/>
      <c r="K226" s="258"/>
      <c r="L226" s="258"/>
      <c r="M226" s="264"/>
      <c r="N226" s="264"/>
      <c r="O226" s="258"/>
      <c r="P226" s="262"/>
      <c r="Q226" s="262"/>
      <c r="R226" s="262"/>
      <c r="S226" s="262"/>
      <c r="T226" s="258"/>
      <c r="U226" s="258"/>
      <c r="V226" s="258"/>
      <c r="W226" s="258"/>
      <c r="X226" s="258"/>
      <c r="Y226" s="264"/>
      <c r="Z226" s="264"/>
      <c r="AA226" s="258"/>
      <c r="AB226" s="262"/>
      <c r="AC226" s="262"/>
      <c r="AD226" s="262"/>
      <c r="AE226" s="262"/>
      <c r="AF226" s="262"/>
      <c r="AG226" s="262"/>
      <c r="AH226" s="262"/>
      <c r="AI226" s="262"/>
      <c r="AJ226" s="264"/>
      <c r="AK226" s="264"/>
      <c r="AL226" s="258"/>
      <c r="AM226" s="262"/>
      <c r="AN226" s="262"/>
      <c r="AO226" s="262"/>
      <c r="AP226" s="262"/>
      <c r="AQ226" s="262"/>
      <c r="AR226" s="262"/>
      <c r="AS226" s="262"/>
      <c r="AT226" s="262"/>
      <c r="AU226" s="262"/>
      <c r="AV226" s="262"/>
      <c r="AW226" s="262"/>
      <c r="AX226" s="262"/>
      <c r="AY226" s="262"/>
      <c r="AZ226" s="264"/>
      <c r="BA226" s="264"/>
      <c r="BB226" s="258"/>
      <c r="BC226" s="262"/>
      <c r="BD226" s="262"/>
      <c r="BE226" s="262"/>
      <c r="BF226" s="258"/>
      <c r="BG226" s="258"/>
      <c r="BH226" s="258"/>
      <c r="BI226" s="258"/>
      <c r="BJ226" s="258"/>
      <c r="BK226" s="258"/>
      <c r="BL226" s="262"/>
      <c r="BM226" s="262"/>
      <c r="BN226" s="262"/>
      <c r="BO226" s="262"/>
      <c r="BP226" s="262"/>
      <c r="BQ226" s="262"/>
      <c r="BR226" s="264"/>
      <c r="BS226" s="258"/>
      <c r="BT226" s="262"/>
      <c r="BU226" s="262"/>
      <c r="BV226" s="262"/>
      <c r="BW226" s="269"/>
      <c r="BX226" s="262"/>
      <c r="BY226" s="262"/>
      <c r="BZ226" s="262"/>
      <c r="CA226" s="261"/>
      <c r="CB226" s="262"/>
      <c r="CC226" s="262"/>
      <c r="CD226" s="262"/>
      <c r="CE226" s="262"/>
      <c r="CF226" s="262"/>
      <c r="CG226" s="262"/>
      <c r="CH226" s="262"/>
      <c r="CI226" s="264"/>
      <c r="CJ226" s="258"/>
      <c r="CK226" s="258"/>
      <c r="CL226" s="258"/>
      <c r="CM226" s="258"/>
      <c r="CN226" s="258"/>
      <c r="CO226" s="258"/>
      <c r="CP226" s="258"/>
      <c r="CQ226" s="258"/>
      <c r="CR226" s="258"/>
      <c r="CS226" s="258"/>
      <c r="CT226" s="258"/>
      <c r="CU226" s="258"/>
      <c r="CV226" s="258"/>
      <c r="CW226" s="258"/>
      <c r="CX226" s="264"/>
      <c r="CY226" s="258"/>
      <c r="CZ226" s="258"/>
      <c r="DA226" s="258"/>
      <c r="DB226" s="258"/>
      <c r="DC226" s="258"/>
      <c r="DD226" s="258"/>
      <c r="DE226" s="258"/>
      <c r="DF226" s="258"/>
      <c r="DG226" s="258"/>
      <c r="DH226" s="258"/>
    </row>
    <row r="227" spans="3:112">
      <c r="C227" s="262"/>
      <c r="D227" s="262"/>
      <c r="E227" s="262"/>
      <c r="F227" s="262"/>
      <c r="G227" s="262"/>
      <c r="H227" s="258"/>
      <c r="I227" s="258"/>
      <c r="J227" s="258"/>
      <c r="K227" s="258"/>
      <c r="L227" s="258"/>
      <c r="M227" s="264"/>
      <c r="N227" s="264"/>
      <c r="O227" s="258"/>
      <c r="P227" s="262"/>
      <c r="Q227" s="262"/>
      <c r="R227" s="262"/>
      <c r="S227" s="262"/>
      <c r="T227" s="258"/>
      <c r="U227" s="258"/>
      <c r="V227" s="258"/>
      <c r="W227" s="258"/>
      <c r="X227" s="258"/>
      <c r="Y227" s="264"/>
      <c r="Z227" s="264"/>
      <c r="AA227" s="258"/>
      <c r="AB227" s="262"/>
      <c r="AC227" s="262"/>
      <c r="AD227" s="262"/>
      <c r="AE227" s="262"/>
      <c r="AF227" s="262"/>
      <c r="AG227" s="262"/>
      <c r="AH227" s="262"/>
      <c r="AI227" s="262"/>
      <c r="AJ227" s="264"/>
      <c r="AK227" s="264"/>
      <c r="AL227" s="258"/>
      <c r="AM227" s="262"/>
      <c r="AN227" s="262"/>
      <c r="AO227" s="262"/>
      <c r="AP227" s="262"/>
      <c r="AQ227" s="262"/>
      <c r="AR227" s="262"/>
      <c r="AS227" s="262"/>
      <c r="AT227" s="262"/>
      <c r="AU227" s="262"/>
      <c r="AV227" s="262"/>
      <c r="AW227" s="262"/>
      <c r="AX227" s="262"/>
      <c r="AY227" s="262"/>
      <c r="AZ227" s="264"/>
      <c r="BA227" s="264"/>
      <c r="BB227" s="258"/>
      <c r="BC227" s="262"/>
      <c r="BD227" s="262"/>
      <c r="BE227" s="262"/>
      <c r="BF227" s="258"/>
      <c r="BG227" s="258"/>
      <c r="BH227" s="258"/>
      <c r="BI227" s="258"/>
      <c r="BJ227" s="258"/>
      <c r="BK227" s="258"/>
      <c r="BL227" s="262"/>
      <c r="BM227" s="262"/>
      <c r="BN227" s="262"/>
      <c r="BO227" s="262"/>
      <c r="BP227" s="262"/>
      <c r="BQ227" s="262"/>
      <c r="BR227" s="264"/>
      <c r="BS227" s="258"/>
      <c r="BT227" s="262"/>
      <c r="BU227" s="262"/>
      <c r="BV227" s="262"/>
      <c r="BW227" s="269"/>
      <c r="BX227" s="262"/>
      <c r="BY227" s="262"/>
      <c r="BZ227" s="262"/>
      <c r="CA227" s="261"/>
      <c r="CB227" s="262"/>
      <c r="CC227" s="262"/>
      <c r="CD227" s="262"/>
      <c r="CE227" s="262"/>
      <c r="CF227" s="262"/>
      <c r="CG227" s="262"/>
      <c r="CH227" s="262"/>
      <c r="CI227" s="264"/>
      <c r="CJ227" s="258"/>
      <c r="CK227" s="258"/>
      <c r="CL227" s="258"/>
      <c r="CM227" s="258"/>
      <c r="CN227" s="258"/>
      <c r="CO227" s="258"/>
      <c r="CP227" s="258"/>
      <c r="CQ227" s="258"/>
      <c r="CR227" s="258"/>
      <c r="CS227" s="258"/>
      <c r="CT227" s="258"/>
      <c r="CU227" s="258"/>
      <c r="CV227" s="258"/>
      <c r="CW227" s="258"/>
      <c r="CX227" s="264"/>
      <c r="CY227" s="258"/>
      <c r="CZ227" s="258"/>
      <c r="DA227" s="258"/>
      <c r="DB227" s="258"/>
      <c r="DC227" s="258"/>
      <c r="DD227" s="258"/>
      <c r="DE227" s="258"/>
      <c r="DF227" s="258"/>
      <c r="DG227" s="258"/>
      <c r="DH227" s="258"/>
    </row>
    <row r="228" spans="3:112">
      <c r="C228" s="262"/>
      <c r="D228" s="262"/>
      <c r="E228" s="262"/>
      <c r="F228" s="262"/>
      <c r="G228" s="262"/>
      <c r="H228" s="258"/>
      <c r="I228" s="258"/>
      <c r="J228" s="258"/>
      <c r="K228" s="258"/>
      <c r="L228" s="258"/>
      <c r="M228" s="264"/>
      <c r="N228" s="264"/>
      <c r="O228" s="258"/>
      <c r="P228" s="262"/>
      <c r="Q228" s="262"/>
      <c r="R228" s="262"/>
      <c r="S228" s="262"/>
      <c r="T228" s="258"/>
      <c r="U228" s="258"/>
      <c r="V228" s="258"/>
      <c r="W228" s="258"/>
      <c r="X228" s="258"/>
      <c r="Y228" s="264"/>
      <c r="Z228" s="264"/>
      <c r="AA228" s="258"/>
      <c r="AB228" s="262"/>
      <c r="AC228" s="262"/>
      <c r="AD228" s="262"/>
      <c r="AE228" s="262"/>
      <c r="AF228" s="262"/>
      <c r="AG228" s="262"/>
      <c r="AH228" s="262"/>
      <c r="AI228" s="262"/>
      <c r="AJ228" s="264"/>
      <c r="AK228" s="264"/>
      <c r="AL228" s="258"/>
      <c r="AM228" s="262"/>
      <c r="AN228" s="262"/>
      <c r="AO228" s="262"/>
      <c r="AP228" s="262"/>
      <c r="AQ228" s="262"/>
      <c r="AR228" s="262"/>
      <c r="AS228" s="262"/>
      <c r="AT228" s="262"/>
      <c r="AU228" s="262"/>
      <c r="AV228" s="262"/>
      <c r="AW228" s="262"/>
      <c r="AX228" s="262"/>
      <c r="AY228" s="262"/>
      <c r="AZ228" s="264"/>
      <c r="BA228" s="264"/>
      <c r="BB228" s="258"/>
      <c r="BC228" s="262"/>
      <c r="BD228" s="262"/>
      <c r="BE228" s="262"/>
      <c r="BF228" s="258"/>
      <c r="BG228" s="258"/>
      <c r="BH228" s="258"/>
      <c r="BI228" s="258"/>
      <c r="BJ228" s="258"/>
      <c r="BK228" s="258"/>
      <c r="BL228" s="262"/>
      <c r="BM228" s="262"/>
      <c r="BN228" s="262"/>
      <c r="BO228" s="262"/>
      <c r="BP228" s="262"/>
      <c r="BQ228" s="262"/>
      <c r="BR228" s="264"/>
      <c r="BS228" s="258"/>
      <c r="BT228" s="262"/>
      <c r="BU228" s="262"/>
      <c r="BV228" s="262"/>
      <c r="BW228" s="269"/>
      <c r="BX228" s="262"/>
      <c r="BY228" s="262"/>
      <c r="BZ228" s="262"/>
      <c r="CA228" s="261"/>
      <c r="CB228" s="262"/>
      <c r="CC228" s="262"/>
      <c r="CD228" s="262"/>
      <c r="CE228" s="262"/>
      <c r="CF228" s="262"/>
      <c r="CG228" s="262"/>
      <c r="CH228" s="262"/>
      <c r="CI228" s="264"/>
      <c r="CJ228" s="258"/>
      <c r="CK228" s="258"/>
      <c r="CL228" s="258"/>
      <c r="CM228" s="258"/>
      <c r="CN228" s="258"/>
      <c r="CO228" s="258"/>
      <c r="CP228" s="258"/>
      <c r="CQ228" s="258"/>
      <c r="CR228" s="258"/>
      <c r="CS228" s="258"/>
      <c r="CT228" s="258"/>
      <c r="CU228" s="258"/>
      <c r="CV228" s="258"/>
      <c r="CW228" s="258"/>
      <c r="CX228" s="264"/>
      <c r="CY228" s="258"/>
      <c r="CZ228" s="258"/>
      <c r="DA228" s="258"/>
      <c r="DB228" s="258"/>
      <c r="DC228" s="258"/>
      <c r="DD228" s="258"/>
      <c r="DE228" s="258"/>
      <c r="DF228" s="258"/>
      <c r="DG228" s="258"/>
      <c r="DH228" s="258"/>
    </row>
    <row r="229" spans="3:112">
      <c r="C229" s="262"/>
      <c r="D229" s="262"/>
      <c r="E229" s="262"/>
      <c r="F229" s="262"/>
      <c r="G229" s="262"/>
      <c r="H229" s="258"/>
      <c r="I229" s="258"/>
      <c r="J229" s="258"/>
      <c r="K229" s="258"/>
      <c r="L229" s="258"/>
      <c r="M229" s="264"/>
      <c r="N229" s="264"/>
      <c r="O229" s="258"/>
      <c r="P229" s="262"/>
      <c r="Q229" s="262"/>
      <c r="R229" s="262"/>
      <c r="S229" s="262"/>
      <c r="T229" s="258"/>
      <c r="U229" s="258"/>
      <c r="V229" s="258"/>
      <c r="W229" s="258"/>
      <c r="X229" s="258"/>
      <c r="Y229" s="264"/>
      <c r="Z229" s="264"/>
      <c r="AA229" s="258"/>
      <c r="AB229" s="262"/>
      <c r="AC229" s="262"/>
      <c r="AD229" s="262"/>
      <c r="AE229" s="262"/>
      <c r="AF229" s="262"/>
      <c r="AG229" s="262"/>
      <c r="AH229" s="262"/>
      <c r="AI229" s="262"/>
      <c r="AJ229" s="264"/>
      <c r="AK229" s="264"/>
      <c r="AL229" s="258"/>
      <c r="AM229" s="262"/>
      <c r="AN229" s="262"/>
      <c r="AO229" s="262"/>
      <c r="AP229" s="262"/>
      <c r="AQ229" s="262"/>
      <c r="AR229" s="262"/>
      <c r="AS229" s="262"/>
      <c r="AT229" s="262"/>
      <c r="AU229" s="262"/>
      <c r="AV229" s="262"/>
      <c r="AW229" s="262"/>
      <c r="AX229" s="262"/>
      <c r="AY229" s="262"/>
      <c r="AZ229" s="264"/>
      <c r="BA229" s="264"/>
      <c r="BB229" s="258"/>
      <c r="BC229" s="262"/>
      <c r="BD229" s="262"/>
      <c r="BE229" s="262"/>
      <c r="BF229" s="258"/>
      <c r="BG229" s="258"/>
      <c r="BH229" s="258"/>
      <c r="BI229" s="258"/>
      <c r="BJ229" s="258"/>
      <c r="BK229" s="258"/>
      <c r="BL229" s="262"/>
      <c r="BM229" s="262"/>
      <c r="BN229" s="262"/>
      <c r="BO229" s="262"/>
      <c r="BP229" s="262"/>
      <c r="BQ229" s="262"/>
      <c r="BR229" s="264"/>
      <c r="BS229" s="258"/>
      <c r="BT229" s="262"/>
      <c r="BU229" s="262"/>
      <c r="BV229" s="262"/>
      <c r="BW229" s="269"/>
      <c r="BX229" s="262"/>
      <c r="BY229" s="262"/>
      <c r="BZ229" s="262"/>
      <c r="CA229" s="261"/>
      <c r="CB229" s="262"/>
      <c r="CC229" s="262"/>
      <c r="CD229" s="262"/>
      <c r="CE229" s="262"/>
      <c r="CF229" s="262"/>
      <c r="CG229" s="262"/>
      <c r="CH229" s="262"/>
      <c r="CI229" s="264"/>
      <c r="CJ229" s="258"/>
      <c r="CK229" s="258"/>
      <c r="CL229" s="258"/>
      <c r="CM229" s="258"/>
      <c r="CN229" s="258"/>
      <c r="CO229" s="258"/>
      <c r="CP229" s="258"/>
      <c r="CQ229" s="258"/>
      <c r="CR229" s="258"/>
      <c r="CS229" s="258"/>
      <c r="CT229" s="258"/>
      <c r="CU229" s="258"/>
      <c r="CV229" s="258"/>
      <c r="CW229" s="258"/>
      <c r="CX229" s="264"/>
      <c r="CY229" s="258"/>
      <c r="CZ229" s="258"/>
      <c r="DA229" s="258"/>
      <c r="DB229" s="258"/>
      <c r="DC229" s="258"/>
      <c r="DD229" s="258"/>
      <c r="DE229" s="258"/>
      <c r="DF229" s="258"/>
      <c r="DG229" s="258"/>
      <c r="DH229" s="258"/>
    </row>
    <row r="230" spans="3:112">
      <c r="C230" s="262"/>
      <c r="D230" s="262"/>
      <c r="E230" s="262"/>
      <c r="F230" s="262"/>
      <c r="G230" s="262"/>
      <c r="H230" s="258"/>
      <c r="I230" s="258"/>
      <c r="J230" s="258"/>
      <c r="K230" s="258"/>
      <c r="L230" s="258"/>
      <c r="M230" s="264"/>
      <c r="N230" s="264"/>
      <c r="O230" s="258"/>
      <c r="P230" s="262"/>
      <c r="Q230" s="262"/>
      <c r="R230" s="262"/>
      <c r="S230" s="262"/>
      <c r="T230" s="258"/>
      <c r="U230" s="258"/>
      <c r="V230" s="258"/>
      <c r="W230" s="258"/>
      <c r="X230" s="258"/>
      <c r="Y230" s="264"/>
      <c r="Z230" s="264"/>
      <c r="AA230" s="258"/>
      <c r="AB230" s="262"/>
      <c r="AC230" s="262"/>
      <c r="AD230" s="262"/>
      <c r="AE230" s="262"/>
      <c r="AF230" s="262"/>
      <c r="AG230" s="262"/>
      <c r="AH230" s="262"/>
      <c r="AI230" s="262"/>
      <c r="AJ230" s="264"/>
      <c r="AK230" s="264"/>
      <c r="AL230" s="258"/>
      <c r="AM230" s="262"/>
      <c r="AN230" s="262"/>
      <c r="AO230" s="262"/>
      <c r="AP230" s="262"/>
      <c r="AQ230" s="262"/>
      <c r="AR230" s="262"/>
      <c r="AS230" s="262"/>
      <c r="AT230" s="262"/>
      <c r="AU230" s="262"/>
      <c r="AV230" s="262"/>
      <c r="AW230" s="262"/>
      <c r="AX230" s="262"/>
      <c r="AY230" s="262"/>
      <c r="AZ230" s="264"/>
      <c r="BA230" s="264"/>
      <c r="BB230" s="258"/>
      <c r="BC230" s="262"/>
      <c r="BD230" s="262"/>
      <c r="BE230" s="262"/>
      <c r="BF230" s="258"/>
      <c r="BG230" s="258"/>
      <c r="BH230" s="258"/>
      <c r="BI230" s="258"/>
      <c r="BJ230" s="258"/>
      <c r="BK230" s="258"/>
      <c r="BL230" s="262"/>
      <c r="BM230" s="262"/>
      <c r="BN230" s="262"/>
      <c r="BO230" s="262"/>
      <c r="BP230" s="262"/>
      <c r="BQ230" s="262"/>
      <c r="BR230" s="264"/>
      <c r="BS230" s="258"/>
      <c r="BT230" s="262"/>
      <c r="BU230" s="262"/>
      <c r="BV230" s="262"/>
      <c r="BW230" s="269"/>
      <c r="BX230" s="262"/>
      <c r="BY230" s="262"/>
      <c r="BZ230" s="262"/>
      <c r="CA230" s="261"/>
      <c r="CB230" s="262"/>
      <c r="CC230" s="262"/>
      <c r="CD230" s="262"/>
      <c r="CE230" s="262"/>
      <c r="CF230" s="262"/>
      <c r="CG230" s="262"/>
      <c r="CH230" s="262"/>
      <c r="CI230" s="264"/>
      <c r="CJ230" s="258"/>
      <c r="CK230" s="258"/>
      <c r="CL230" s="258"/>
      <c r="CM230" s="258"/>
      <c r="CN230" s="258"/>
      <c r="CO230" s="258"/>
      <c r="CP230" s="258"/>
      <c r="CQ230" s="258"/>
      <c r="CR230" s="258"/>
      <c r="CS230" s="258"/>
      <c r="CT230" s="258"/>
      <c r="CU230" s="258"/>
      <c r="CV230" s="258"/>
      <c r="CW230" s="258"/>
      <c r="CX230" s="264"/>
      <c r="CY230" s="258"/>
      <c r="CZ230" s="258"/>
      <c r="DA230" s="258"/>
      <c r="DB230" s="258"/>
      <c r="DC230" s="258"/>
      <c r="DD230" s="258"/>
      <c r="DE230" s="258"/>
      <c r="DF230" s="258"/>
      <c r="DG230" s="258"/>
      <c r="DH230" s="258"/>
    </row>
    <row r="231" spans="3:112">
      <c r="C231" s="262"/>
      <c r="D231" s="262"/>
      <c r="E231" s="262"/>
      <c r="F231" s="262"/>
      <c r="G231" s="262"/>
      <c r="H231" s="258"/>
      <c r="I231" s="258"/>
      <c r="J231" s="258"/>
      <c r="K231" s="258"/>
      <c r="L231" s="258"/>
      <c r="M231" s="264"/>
      <c r="N231" s="264"/>
      <c r="O231" s="258"/>
      <c r="P231" s="262"/>
      <c r="Q231" s="262"/>
      <c r="R231" s="262"/>
      <c r="S231" s="262"/>
      <c r="T231" s="258"/>
      <c r="U231" s="258"/>
      <c r="V231" s="258"/>
      <c r="W231" s="258"/>
      <c r="X231" s="258"/>
      <c r="Y231" s="264"/>
      <c r="Z231" s="264"/>
      <c r="AA231" s="258"/>
      <c r="AB231" s="262"/>
      <c r="AC231" s="262"/>
      <c r="AD231" s="262"/>
      <c r="AE231" s="262"/>
      <c r="AF231" s="262"/>
      <c r="AG231" s="262"/>
      <c r="AH231" s="262"/>
      <c r="AI231" s="262"/>
      <c r="AJ231" s="264"/>
      <c r="AK231" s="264"/>
      <c r="AL231" s="258"/>
      <c r="AM231" s="262"/>
      <c r="AN231" s="262"/>
      <c r="AO231" s="262"/>
      <c r="AP231" s="262"/>
      <c r="AQ231" s="262"/>
      <c r="AR231" s="262"/>
      <c r="AS231" s="262"/>
      <c r="AT231" s="262"/>
      <c r="AU231" s="262"/>
      <c r="AV231" s="262"/>
      <c r="AW231" s="262"/>
      <c r="AX231" s="262"/>
      <c r="AY231" s="262"/>
      <c r="AZ231" s="264"/>
      <c r="BA231" s="264"/>
      <c r="BB231" s="258"/>
      <c r="BC231" s="262"/>
      <c r="BD231" s="262"/>
      <c r="BE231" s="262"/>
      <c r="BF231" s="258"/>
      <c r="BG231" s="258"/>
      <c r="BH231" s="258"/>
      <c r="BI231" s="258"/>
      <c r="BJ231" s="258"/>
      <c r="BK231" s="258"/>
      <c r="BL231" s="262"/>
      <c r="BM231" s="262"/>
      <c r="BN231" s="262"/>
      <c r="BO231" s="262"/>
      <c r="BP231" s="262"/>
      <c r="BQ231" s="262"/>
      <c r="BR231" s="264"/>
      <c r="BS231" s="258"/>
      <c r="BT231" s="262"/>
      <c r="BU231" s="262"/>
      <c r="BV231" s="262"/>
      <c r="BW231" s="269"/>
      <c r="BX231" s="262"/>
      <c r="BY231" s="262"/>
      <c r="BZ231" s="262"/>
      <c r="CA231" s="261"/>
      <c r="CB231" s="262"/>
      <c r="CC231" s="262"/>
      <c r="CD231" s="262"/>
      <c r="CE231" s="262"/>
      <c r="CF231" s="262"/>
      <c r="CG231" s="262"/>
      <c r="CH231" s="262"/>
      <c r="CI231" s="264"/>
      <c r="CJ231" s="258"/>
      <c r="CK231" s="258"/>
      <c r="CL231" s="258"/>
      <c r="CM231" s="258"/>
      <c r="CN231" s="258"/>
      <c r="CO231" s="258"/>
      <c r="CP231" s="258"/>
      <c r="CQ231" s="258"/>
      <c r="CR231" s="258"/>
      <c r="CS231" s="258"/>
      <c r="CT231" s="258"/>
      <c r="CU231" s="258"/>
      <c r="CV231" s="258"/>
      <c r="CW231" s="258"/>
      <c r="CX231" s="264"/>
      <c r="CY231" s="258"/>
      <c r="CZ231" s="258"/>
      <c r="DA231" s="258"/>
      <c r="DB231" s="258"/>
      <c r="DC231" s="258"/>
      <c r="DD231" s="258"/>
      <c r="DE231" s="258"/>
      <c r="DF231" s="258"/>
      <c r="DG231" s="258"/>
      <c r="DH231" s="258"/>
    </row>
    <row r="232" spans="3:112">
      <c r="C232" s="262"/>
      <c r="D232" s="262"/>
      <c r="E232" s="262"/>
      <c r="F232" s="262"/>
      <c r="G232" s="262"/>
      <c r="H232" s="258"/>
      <c r="I232" s="258"/>
      <c r="J232" s="258"/>
      <c r="K232" s="258"/>
      <c r="L232" s="258"/>
      <c r="M232" s="264"/>
      <c r="N232" s="264"/>
      <c r="O232" s="258"/>
      <c r="P232" s="262"/>
      <c r="Q232" s="262"/>
      <c r="R232" s="262"/>
      <c r="S232" s="262"/>
      <c r="T232" s="258"/>
      <c r="U232" s="258"/>
      <c r="V232" s="258"/>
      <c r="W232" s="258"/>
      <c r="X232" s="258"/>
      <c r="Y232" s="264"/>
      <c r="Z232" s="264"/>
      <c r="AA232" s="258"/>
      <c r="AB232" s="262"/>
      <c r="AC232" s="262"/>
      <c r="AD232" s="262"/>
      <c r="AE232" s="262"/>
      <c r="AF232" s="262"/>
      <c r="AG232" s="262"/>
      <c r="AH232" s="262"/>
      <c r="AI232" s="262"/>
      <c r="AJ232" s="264"/>
      <c r="AK232" s="264"/>
      <c r="AL232" s="258"/>
      <c r="AM232" s="262"/>
      <c r="AN232" s="262"/>
      <c r="AO232" s="262"/>
      <c r="AP232" s="262"/>
      <c r="AQ232" s="262"/>
      <c r="AR232" s="262"/>
      <c r="AS232" s="262"/>
      <c r="AT232" s="262"/>
      <c r="AU232" s="262"/>
      <c r="AV232" s="262"/>
      <c r="AW232" s="262"/>
      <c r="AX232" s="262"/>
      <c r="AY232" s="262"/>
      <c r="AZ232" s="264"/>
      <c r="BA232" s="264"/>
      <c r="BB232" s="258"/>
      <c r="BC232" s="262"/>
      <c r="BD232" s="262"/>
      <c r="BE232" s="262"/>
      <c r="BF232" s="258"/>
      <c r="BG232" s="258"/>
      <c r="BH232" s="258"/>
      <c r="BI232" s="258"/>
      <c r="BJ232" s="258"/>
      <c r="BK232" s="258"/>
      <c r="BL232" s="262"/>
      <c r="BM232" s="262"/>
      <c r="BN232" s="262"/>
      <c r="BO232" s="262"/>
      <c r="BP232" s="262"/>
      <c r="BQ232" s="262"/>
      <c r="BR232" s="264"/>
      <c r="BS232" s="258"/>
      <c r="BT232" s="262"/>
      <c r="BU232" s="262"/>
      <c r="BV232" s="262"/>
      <c r="BW232" s="269"/>
      <c r="BX232" s="262"/>
      <c r="BY232" s="262"/>
      <c r="BZ232" s="262"/>
      <c r="CA232" s="261"/>
      <c r="CB232" s="262"/>
      <c r="CC232" s="262"/>
      <c r="CD232" s="262"/>
      <c r="CE232" s="262"/>
      <c r="CF232" s="262"/>
      <c r="CG232" s="262"/>
      <c r="CH232" s="262"/>
      <c r="CI232" s="264"/>
      <c r="CJ232" s="258"/>
      <c r="CK232" s="258"/>
      <c r="CL232" s="258"/>
      <c r="CM232" s="258"/>
      <c r="CN232" s="258"/>
      <c r="CO232" s="258"/>
      <c r="CP232" s="258"/>
      <c r="CQ232" s="258"/>
      <c r="CR232" s="258"/>
      <c r="CS232" s="258"/>
      <c r="CT232" s="258"/>
      <c r="CU232" s="258"/>
      <c r="CV232" s="258"/>
      <c r="CW232" s="258"/>
      <c r="CX232" s="264"/>
      <c r="CY232" s="258"/>
      <c r="CZ232" s="258"/>
      <c r="DA232" s="258"/>
      <c r="DB232" s="258"/>
      <c r="DC232" s="258"/>
      <c r="DD232" s="258"/>
      <c r="DE232" s="258"/>
      <c r="DF232" s="258"/>
      <c r="DG232" s="258"/>
      <c r="DH232" s="258"/>
    </row>
    <row r="233" spans="3:112">
      <c r="C233" s="262"/>
      <c r="D233" s="262"/>
      <c r="E233" s="262"/>
      <c r="F233" s="262"/>
      <c r="G233" s="262"/>
      <c r="H233" s="258"/>
      <c r="I233" s="258"/>
      <c r="J233" s="258"/>
      <c r="K233" s="258"/>
      <c r="L233" s="258"/>
      <c r="M233" s="264"/>
      <c r="N233" s="264"/>
      <c r="O233" s="258"/>
      <c r="P233" s="262"/>
      <c r="Q233" s="262"/>
      <c r="R233" s="262"/>
      <c r="S233" s="262"/>
      <c r="T233" s="258"/>
      <c r="U233" s="258"/>
      <c r="V233" s="258"/>
      <c r="W233" s="258"/>
      <c r="X233" s="258"/>
      <c r="Y233" s="264"/>
      <c r="Z233" s="264"/>
      <c r="AA233" s="258"/>
      <c r="AB233" s="262"/>
      <c r="AC233" s="262"/>
      <c r="AD233" s="262"/>
      <c r="AE233" s="262"/>
      <c r="AF233" s="262"/>
      <c r="AG233" s="262"/>
      <c r="AH233" s="262"/>
      <c r="AI233" s="262"/>
      <c r="AJ233" s="264"/>
      <c r="AK233" s="264"/>
      <c r="AL233" s="258"/>
      <c r="AM233" s="262"/>
      <c r="AN233" s="262"/>
      <c r="AO233" s="262"/>
      <c r="AP233" s="262"/>
      <c r="AQ233" s="262"/>
      <c r="AR233" s="262"/>
      <c r="AS233" s="262"/>
      <c r="AT233" s="262"/>
      <c r="AU233" s="262"/>
      <c r="AV233" s="262"/>
      <c r="AW233" s="262"/>
      <c r="AX233" s="262"/>
      <c r="AY233" s="262"/>
      <c r="AZ233" s="264"/>
      <c r="BA233" s="264"/>
      <c r="BB233" s="258"/>
      <c r="BC233" s="262"/>
      <c r="BD233" s="262"/>
      <c r="BE233" s="262"/>
      <c r="BF233" s="258"/>
      <c r="BG233" s="258"/>
      <c r="BH233" s="258"/>
      <c r="BI233" s="258"/>
      <c r="BJ233" s="258"/>
      <c r="BK233" s="258"/>
      <c r="BL233" s="262"/>
      <c r="BM233" s="262"/>
      <c r="BN233" s="262"/>
      <c r="BO233" s="262"/>
      <c r="BP233" s="262"/>
      <c r="BQ233" s="262"/>
      <c r="BR233" s="264"/>
      <c r="BS233" s="258"/>
      <c r="BT233" s="262"/>
      <c r="BU233" s="262"/>
      <c r="BV233" s="262"/>
      <c r="BW233" s="269"/>
      <c r="BX233" s="262"/>
      <c r="BY233" s="262"/>
      <c r="BZ233" s="262"/>
      <c r="CA233" s="261"/>
      <c r="CB233" s="262"/>
      <c r="CC233" s="262"/>
      <c r="CD233" s="262"/>
      <c r="CE233" s="262"/>
      <c r="CF233" s="262"/>
      <c r="CG233" s="262"/>
      <c r="CH233" s="262"/>
      <c r="CI233" s="264"/>
      <c r="CJ233" s="258"/>
      <c r="CK233" s="258"/>
      <c r="CL233" s="258"/>
      <c r="CM233" s="258"/>
      <c r="CN233" s="258"/>
      <c r="CO233" s="258"/>
      <c r="CP233" s="258"/>
      <c r="CQ233" s="258"/>
      <c r="CR233" s="258"/>
      <c r="CS233" s="258"/>
      <c r="CT233" s="258"/>
      <c r="CU233" s="258"/>
      <c r="CV233" s="258"/>
      <c r="CW233" s="258"/>
      <c r="CX233" s="264"/>
      <c r="CY233" s="258"/>
      <c r="CZ233" s="258"/>
      <c r="DA233" s="258"/>
      <c r="DB233" s="258"/>
      <c r="DC233" s="258"/>
      <c r="DD233" s="258"/>
      <c r="DE233" s="258"/>
      <c r="DF233" s="258"/>
      <c r="DG233" s="258"/>
      <c r="DH233" s="258"/>
    </row>
    <row r="234" spans="3:112">
      <c r="C234" s="262"/>
      <c r="D234" s="262"/>
      <c r="E234" s="262"/>
      <c r="F234" s="262"/>
      <c r="G234" s="262"/>
      <c r="H234" s="258"/>
      <c r="I234" s="258"/>
      <c r="J234" s="258"/>
      <c r="K234" s="258"/>
      <c r="L234" s="258"/>
      <c r="M234" s="264"/>
      <c r="N234" s="264"/>
      <c r="O234" s="258"/>
      <c r="P234" s="262"/>
      <c r="Q234" s="262"/>
      <c r="R234" s="262"/>
      <c r="S234" s="262"/>
      <c r="T234" s="258"/>
      <c r="U234" s="258"/>
      <c r="V234" s="258"/>
      <c r="W234" s="258"/>
      <c r="X234" s="258"/>
      <c r="Y234" s="264"/>
      <c r="Z234" s="264"/>
      <c r="AA234" s="258"/>
      <c r="AB234" s="262"/>
      <c r="AC234" s="262"/>
      <c r="AD234" s="262"/>
      <c r="AE234" s="262"/>
      <c r="AF234" s="262"/>
      <c r="AG234" s="262"/>
      <c r="AH234" s="262"/>
      <c r="AI234" s="262"/>
      <c r="AJ234" s="264"/>
      <c r="AK234" s="264"/>
      <c r="AL234" s="258"/>
      <c r="AM234" s="262"/>
      <c r="AN234" s="262"/>
      <c r="AO234" s="262"/>
      <c r="AP234" s="262"/>
      <c r="AQ234" s="262"/>
      <c r="AR234" s="262"/>
      <c r="AS234" s="262"/>
      <c r="AT234" s="262"/>
      <c r="AU234" s="262"/>
      <c r="AV234" s="262"/>
      <c r="AW234" s="262"/>
      <c r="AX234" s="262"/>
      <c r="AY234" s="262"/>
      <c r="AZ234" s="264"/>
      <c r="BA234" s="264"/>
      <c r="BB234" s="258"/>
      <c r="BC234" s="262"/>
      <c r="BD234" s="262"/>
      <c r="BE234" s="262"/>
      <c r="BF234" s="258"/>
      <c r="BG234" s="258"/>
      <c r="BH234" s="258"/>
      <c r="BI234" s="258"/>
      <c r="BJ234" s="258"/>
      <c r="BK234" s="258"/>
      <c r="BL234" s="262"/>
      <c r="BM234" s="262"/>
      <c r="BN234" s="262"/>
      <c r="BO234" s="262"/>
      <c r="BP234" s="262"/>
      <c r="BQ234" s="262"/>
      <c r="BR234" s="264"/>
      <c r="BS234" s="258"/>
      <c r="BT234" s="262"/>
      <c r="BU234" s="262"/>
      <c r="BV234" s="262"/>
      <c r="BW234" s="269"/>
      <c r="BX234" s="262"/>
      <c r="BY234" s="262"/>
      <c r="BZ234" s="262"/>
      <c r="CF234" s="262"/>
      <c r="CG234" s="262"/>
      <c r="CH234" s="262"/>
      <c r="CI234" s="264"/>
      <c r="CJ234" s="258"/>
      <c r="CK234" s="258"/>
      <c r="CL234" s="258"/>
      <c r="CM234" s="258"/>
      <c r="CN234" s="258"/>
      <c r="CO234" s="258"/>
      <c r="CP234" s="258"/>
      <c r="CQ234" s="258"/>
      <c r="CR234" s="258"/>
      <c r="CS234" s="258"/>
      <c r="CT234" s="258"/>
      <c r="CU234" s="258"/>
      <c r="CV234" s="258"/>
      <c r="CW234" s="258"/>
      <c r="CX234" s="264"/>
      <c r="CY234" s="258"/>
      <c r="CZ234" s="258"/>
      <c r="DA234" s="258"/>
      <c r="DB234" s="258"/>
      <c r="DC234" s="258"/>
      <c r="DD234" s="258"/>
      <c r="DE234" s="258"/>
      <c r="DF234" s="258"/>
      <c r="DG234" s="258"/>
      <c r="DH234" s="258"/>
    </row>
    <row r="235" spans="3:112">
      <c r="C235" s="262"/>
      <c r="D235" s="262"/>
      <c r="E235" s="262"/>
      <c r="F235" s="262"/>
      <c r="G235" s="262"/>
      <c r="H235" s="258"/>
      <c r="I235" s="258"/>
      <c r="J235" s="258"/>
      <c r="K235" s="258"/>
      <c r="L235" s="258"/>
      <c r="M235" s="264"/>
      <c r="N235" s="264"/>
      <c r="O235" s="258"/>
      <c r="P235" s="262"/>
      <c r="Q235" s="262"/>
      <c r="R235" s="262"/>
      <c r="S235" s="262"/>
      <c r="T235" s="258"/>
      <c r="U235" s="258"/>
      <c r="V235" s="258"/>
      <c r="W235" s="258"/>
      <c r="X235" s="258"/>
      <c r="Y235" s="264"/>
      <c r="Z235" s="264"/>
      <c r="AA235" s="258"/>
      <c r="AB235" s="262"/>
      <c r="AC235" s="262"/>
      <c r="AD235" s="262"/>
      <c r="AE235" s="262"/>
      <c r="AF235" s="262"/>
      <c r="AG235" s="262"/>
      <c r="AH235" s="262"/>
      <c r="AI235" s="262"/>
      <c r="AJ235" s="264"/>
      <c r="AK235" s="264"/>
      <c r="AL235" s="258"/>
      <c r="AM235" s="262"/>
      <c r="AN235" s="262"/>
      <c r="AO235" s="262"/>
      <c r="AP235" s="262"/>
      <c r="AQ235" s="262"/>
      <c r="AR235" s="262"/>
      <c r="AS235" s="262"/>
      <c r="AT235" s="262"/>
      <c r="AU235" s="262"/>
      <c r="AV235" s="262"/>
      <c r="AW235" s="262"/>
      <c r="AX235" s="262"/>
      <c r="AY235" s="262"/>
      <c r="AZ235" s="264"/>
      <c r="BA235" s="264"/>
      <c r="BB235" s="258"/>
      <c r="BC235" s="262"/>
      <c r="BD235" s="262"/>
      <c r="BE235" s="262"/>
      <c r="BF235" s="258"/>
      <c r="BG235" s="258"/>
      <c r="BH235" s="258"/>
      <c r="BI235" s="258"/>
      <c r="BJ235" s="258"/>
      <c r="BK235" s="258"/>
      <c r="BL235" s="262"/>
      <c r="BM235" s="262"/>
      <c r="BN235" s="262"/>
      <c r="BO235" s="262"/>
      <c r="BP235" s="262"/>
      <c r="BQ235" s="262"/>
      <c r="BR235" s="264"/>
      <c r="BS235" s="258"/>
      <c r="BT235" s="262"/>
      <c r="BU235" s="262"/>
      <c r="BV235" s="262"/>
      <c r="BW235" s="269"/>
      <c r="BX235" s="262"/>
      <c r="BY235" s="262"/>
      <c r="BZ235" s="262"/>
      <c r="CF235" s="262"/>
      <c r="CG235" s="262"/>
      <c r="CH235" s="262"/>
      <c r="CI235" s="264"/>
      <c r="CJ235" s="258"/>
      <c r="CK235" s="258"/>
      <c r="CL235" s="258"/>
      <c r="CM235" s="258"/>
      <c r="CN235" s="258"/>
      <c r="CO235" s="258"/>
      <c r="CP235" s="258"/>
      <c r="CQ235" s="258"/>
      <c r="CR235" s="258"/>
      <c r="CS235" s="258"/>
      <c r="CT235" s="248"/>
      <c r="CU235" s="258"/>
      <c r="CV235" s="258"/>
      <c r="CW235" s="258"/>
      <c r="CX235" s="264"/>
      <c r="CY235" s="258"/>
      <c r="CZ235" s="258"/>
      <c r="DA235" s="258"/>
      <c r="DB235" s="258"/>
      <c r="DC235" s="258"/>
      <c r="DD235" s="258"/>
      <c r="DE235" s="258"/>
      <c r="DF235" s="258"/>
      <c r="DG235" s="258"/>
      <c r="DH235" s="258"/>
    </row>
    <row r="236" spans="3:112">
      <c r="C236" s="262"/>
      <c r="D236" s="262"/>
      <c r="E236" s="262"/>
      <c r="F236" s="262"/>
      <c r="G236" s="262"/>
      <c r="H236" s="258"/>
      <c r="I236" s="258"/>
      <c r="J236" s="258"/>
      <c r="K236" s="258"/>
      <c r="L236" s="258"/>
      <c r="M236" s="264"/>
      <c r="N236" s="264"/>
      <c r="O236" s="258"/>
      <c r="P236" s="262"/>
      <c r="Q236" s="262"/>
      <c r="R236" s="262"/>
      <c r="S236" s="262"/>
      <c r="T236" s="258"/>
      <c r="U236" s="258"/>
      <c r="V236" s="258"/>
      <c r="W236" s="258"/>
      <c r="X236" s="258"/>
      <c r="Y236" s="264"/>
      <c r="Z236" s="264"/>
      <c r="AA236" s="258"/>
      <c r="AB236" s="262"/>
      <c r="AC236" s="262"/>
      <c r="AD236" s="262"/>
      <c r="AE236" s="262"/>
      <c r="AF236" s="262"/>
      <c r="AG236" s="262"/>
      <c r="AH236" s="262"/>
      <c r="AI236" s="262"/>
      <c r="AJ236" s="264"/>
      <c r="AK236" s="264"/>
      <c r="AL236" s="258"/>
      <c r="AM236" s="262"/>
      <c r="AN236" s="262"/>
      <c r="AO236" s="262"/>
      <c r="AP236" s="262"/>
      <c r="AQ236" s="262"/>
      <c r="AR236" s="262"/>
      <c r="AS236" s="262"/>
      <c r="AT236" s="262"/>
      <c r="AU236" s="262"/>
      <c r="AV236" s="262"/>
      <c r="AW236" s="262"/>
      <c r="AX236" s="262"/>
      <c r="AY236" s="262"/>
      <c r="AZ236" s="264"/>
      <c r="BA236" s="264"/>
      <c r="BB236" s="258"/>
      <c r="BC236" s="262"/>
      <c r="BD236" s="262"/>
      <c r="BE236" s="262"/>
      <c r="BF236" s="258"/>
      <c r="BG236" s="258"/>
      <c r="BH236" s="258"/>
      <c r="BI236" s="258"/>
      <c r="BJ236" s="258"/>
      <c r="BK236" s="258"/>
      <c r="BL236" s="262"/>
      <c r="BM236" s="262"/>
      <c r="BN236" s="262"/>
      <c r="BO236" s="262"/>
      <c r="BP236" s="262"/>
      <c r="BQ236" s="262"/>
      <c r="BR236" s="264"/>
      <c r="BS236" s="258"/>
      <c r="BT236" s="262"/>
      <c r="BU236" s="262"/>
      <c r="BV236" s="262"/>
      <c r="BW236" s="269"/>
      <c r="BX236" s="262"/>
      <c r="BY236" s="262"/>
      <c r="BZ236" s="262"/>
      <c r="CF236" s="262"/>
      <c r="CG236" s="262"/>
      <c r="CH236" s="262"/>
      <c r="CI236" s="264"/>
      <c r="CJ236" s="258"/>
      <c r="CK236" s="258"/>
      <c r="CL236" s="258"/>
      <c r="CM236" s="258"/>
      <c r="CN236" s="258"/>
      <c r="CO236" s="258"/>
      <c r="CP236" s="258"/>
      <c r="CQ236" s="258"/>
      <c r="CR236" s="258"/>
      <c r="CS236" s="258"/>
      <c r="CT236" s="265"/>
      <c r="CU236" s="258"/>
      <c r="CV236" s="258"/>
      <c r="CW236" s="258"/>
      <c r="CX236" s="264"/>
      <c r="CY236" s="258"/>
      <c r="CZ236" s="258"/>
      <c r="DA236" s="258"/>
      <c r="DB236" s="258"/>
      <c r="DC236" s="258"/>
      <c r="DD236" s="258"/>
      <c r="DE236" s="258"/>
      <c r="DF236" s="258"/>
      <c r="DG236" s="258"/>
      <c r="DH236" s="258"/>
    </row>
  </sheetData>
  <mergeCells count="16">
    <mergeCell ref="C3:F3"/>
    <mergeCell ref="CJ1:CT1"/>
    <mergeCell ref="H3:K3"/>
    <mergeCell ref="O3:R3"/>
    <mergeCell ref="T3:W3"/>
    <mergeCell ref="BB3:BD3"/>
    <mergeCell ref="BF3:BH3"/>
    <mergeCell ref="CY1:DI1"/>
    <mergeCell ref="CB1:CE1"/>
    <mergeCell ref="BS1:BW1"/>
    <mergeCell ref="BK1:BN1"/>
    <mergeCell ref="C1:K1"/>
    <mergeCell ref="N1:W1"/>
    <mergeCell ref="Z1:AG1"/>
    <mergeCell ref="AK1:AV1"/>
    <mergeCell ref="BA1:BH1"/>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
    <pageSetUpPr fitToPage="1"/>
  </sheetPr>
  <dimension ref="A1:AB72"/>
  <sheetViews>
    <sheetView showGridLines="0" topLeftCell="A4" zoomScale="130" zoomScaleNormal="130" workbookViewId="0">
      <selection activeCell="V46" sqref="V46"/>
    </sheetView>
  </sheetViews>
  <sheetFormatPr defaultColWidth="0" defaultRowHeight="0" customHeight="1" zeroHeight="1"/>
  <cols>
    <col min="1" max="1" width="41.5703125" style="172" customWidth="1"/>
    <col min="2" max="2" width="7.5703125" style="172" hidden="1" customWidth="1"/>
    <col min="3" max="3" width="0.140625" style="172" hidden="1" customWidth="1"/>
    <col min="4" max="4" width="1" style="172" hidden="1" customWidth="1"/>
    <col min="5" max="5" width="7.5703125" style="172" hidden="1" customWidth="1"/>
    <col min="6" max="6" width="0.85546875" style="172" hidden="1" customWidth="1"/>
    <col min="7" max="7" width="6.140625" style="172" customWidth="1"/>
    <col min="8" max="8" width="0.5703125" style="172" hidden="1" customWidth="1"/>
    <col min="9" max="9" width="5.140625" style="172" customWidth="1"/>
    <col min="10" max="10" width="0.5703125" style="172" customWidth="1"/>
    <col min="11" max="11" width="5.85546875" style="172" bestFit="1" customWidth="1"/>
    <col min="12" max="12" width="0.5703125" style="172" hidden="1" customWidth="1"/>
    <col min="13" max="13" width="6.42578125" style="172" customWidth="1"/>
    <col min="14" max="14" width="6.42578125" style="172" hidden="1" customWidth="1"/>
    <col min="15" max="15" width="6.42578125" style="172" customWidth="1"/>
    <col min="16" max="16" width="6.42578125" style="172" hidden="1" customWidth="1"/>
    <col min="17" max="17" width="5.140625" style="172" customWidth="1"/>
    <col min="18" max="18" width="0.140625" style="172" hidden="1" customWidth="1"/>
    <col min="19" max="19" width="6.42578125" style="172" customWidth="1"/>
    <col min="20" max="20" width="7.140625" style="173" customWidth="1"/>
    <col min="21" max="21" width="0.5703125" style="172" customWidth="1"/>
    <col min="22" max="22" width="5.85546875" style="172" bestFit="1" customWidth="1"/>
    <col min="23" max="23" width="6.85546875" style="172" customWidth="1"/>
    <col min="24" max="24" width="1" style="172" customWidth="1"/>
    <col min="25" max="26" width="8.5703125" style="172" hidden="1" customWidth="1"/>
    <col min="27" max="27" width="11.140625" style="172" hidden="1" customWidth="1"/>
    <col min="28" max="16384" width="8.5703125" style="172" hidden="1"/>
  </cols>
  <sheetData>
    <row r="1" spans="1:28" ht="13.5" hidden="1">
      <c r="A1" s="184"/>
      <c r="T1" s="195"/>
    </row>
    <row r="2" spans="1:28" ht="22.35" hidden="1" customHeight="1">
      <c r="A2" s="196" t="s">
        <v>11</v>
      </c>
      <c r="B2" s="197"/>
      <c r="C2" s="197"/>
      <c r="D2" s="197"/>
      <c r="E2" s="197"/>
      <c r="F2" s="197"/>
      <c r="G2" s="197"/>
      <c r="H2" s="197"/>
      <c r="I2" s="197"/>
      <c r="J2" s="197"/>
      <c r="K2" s="197"/>
      <c r="L2" s="197"/>
      <c r="M2" s="197"/>
      <c r="N2" s="197"/>
      <c r="O2" s="197"/>
      <c r="P2" s="197"/>
      <c r="Q2" s="197"/>
      <c r="R2" s="197"/>
      <c r="S2" s="197"/>
      <c r="T2" s="195" t="s">
        <v>12</v>
      </c>
      <c r="U2" s="197"/>
      <c r="V2" s="197"/>
      <c r="W2" s="197"/>
    </row>
    <row r="3" spans="1:28" ht="6.6" hidden="1" customHeight="1">
      <c r="A3" s="184"/>
    </row>
    <row r="4" spans="1:28" s="199" customFormat="1" ht="30.75" customHeight="1">
      <c r="A4" s="198" t="str">
        <f>"Bilanca stanja bank in hranilnic po stanju "&amp;TEXT(Kazalo!B109,"dd.mm.yyyy")</f>
        <v>Bilanca stanja bank in hranilnic po stanju 31.03.2026</v>
      </c>
      <c r="T4" s="200"/>
    </row>
    <row r="5" spans="1:28" ht="13.35" customHeight="1">
      <c r="A5" s="351"/>
      <c r="B5" s="352" t="s">
        <v>2</v>
      </c>
      <c r="C5" s="352" t="s">
        <v>4</v>
      </c>
      <c r="D5" s="352"/>
      <c r="E5" s="352" t="s">
        <v>2</v>
      </c>
      <c r="F5" s="352" t="s">
        <v>4</v>
      </c>
      <c r="G5" s="355" t="s">
        <v>2</v>
      </c>
      <c r="H5" s="355"/>
      <c r="I5" s="355" t="s">
        <v>48</v>
      </c>
      <c r="J5" s="355"/>
      <c r="K5" s="355" t="s">
        <v>2</v>
      </c>
      <c r="L5" s="355"/>
      <c r="M5" s="355" t="s">
        <v>48</v>
      </c>
      <c r="N5" s="355"/>
      <c r="O5" s="355" t="s">
        <v>2</v>
      </c>
      <c r="P5" s="355"/>
      <c r="Q5" s="355" t="s">
        <v>48</v>
      </c>
      <c r="R5" s="355"/>
      <c r="S5" s="547" t="s">
        <v>369</v>
      </c>
      <c r="T5" s="547"/>
      <c r="U5" s="355"/>
      <c r="V5" s="546" t="s">
        <v>24</v>
      </c>
      <c r="W5" s="546"/>
    </row>
    <row r="6" spans="1:28" ht="12.6" customHeight="1">
      <c r="A6" s="353" t="s">
        <v>9</v>
      </c>
      <c r="B6" s="352"/>
      <c r="C6" s="352"/>
      <c r="D6" s="352"/>
      <c r="E6" s="352"/>
      <c r="F6" s="352" t="s">
        <v>5</v>
      </c>
      <c r="G6" s="354">
        <v>40178</v>
      </c>
      <c r="H6" s="354"/>
      <c r="I6" s="355" t="s">
        <v>53</v>
      </c>
      <c r="J6" s="354"/>
      <c r="K6" s="354">
        <v>46022</v>
      </c>
      <c r="L6" s="354"/>
      <c r="M6" s="355" t="s">
        <v>5</v>
      </c>
      <c r="N6" s="354"/>
      <c r="O6" s="356">
        <v>46112</v>
      </c>
      <c r="P6" s="354"/>
      <c r="Q6" s="354" t="s">
        <v>5</v>
      </c>
      <c r="R6" s="354" t="s">
        <v>25</v>
      </c>
      <c r="S6" s="356">
        <v>46112</v>
      </c>
      <c r="T6" s="357" t="s">
        <v>391</v>
      </c>
      <c r="U6" s="355"/>
      <c r="V6" s="356">
        <v>46112</v>
      </c>
      <c r="W6" s="355" t="s">
        <v>3</v>
      </c>
    </row>
    <row r="7" spans="1:28" s="201" customFormat="1" ht="12" customHeight="1">
      <c r="A7" s="358" t="s">
        <v>0</v>
      </c>
      <c r="B7" s="359"/>
      <c r="C7" s="359"/>
      <c r="D7" s="359"/>
      <c r="E7" s="359"/>
      <c r="F7" s="359" t="e">
        <f t="shared" ref="F7:F40" si="0">E7/E$7*100</f>
        <v>#DIV/0!</v>
      </c>
      <c r="G7" s="360">
        <v>52008.88</v>
      </c>
      <c r="H7" s="360"/>
      <c r="I7" s="361">
        <v>100</v>
      </c>
      <c r="J7" s="362"/>
      <c r="K7" s="360">
        <v>57656.019</v>
      </c>
      <c r="L7" s="361"/>
      <c r="M7" s="361">
        <v>100</v>
      </c>
      <c r="N7" s="361"/>
      <c r="O7" s="360">
        <v>58497.095000000001</v>
      </c>
      <c r="P7" s="363"/>
      <c r="Q7" s="361">
        <v>100</v>
      </c>
      <c r="R7" s="361"/>
      <c r="S7" s="361">
        <v>347.07700000000477</v>
      </c>
      <c r="T7" s="364">
        <v>841.07600000000093</v>
      </c>
      <c r="U7" s="361"/>
      <c r="V7" s="361">
        <v>0.59686481954315251</v>
      </c>
      <c r="W7" s="361">
        <v>6.0287362657420074</v>
      </c>
      <c r="Y7" s="202"/>
      <c r="Z7" s="184"/>
      <c r="AA7" s="184"/>
      <c r="AB7" s="184"/>
    </row>
    <row r="8" spans="1:28" s="201" customFormat="1" ht="12" customHeight="1">
      <c r="A8" s="22" t="s">
        <v>49</v>
      </c>
      <c r="B8" s="2"/>
      <c r="C8" s="2"/>
      <c r="D8" s="2"/>
      <c r="E8" s="2"/>
      <c r="F8" s="2" t="e">
        <f t="shared" si="0"/>
        <v>#DIV/0!</v>
      </c>
      <c r="G8" s="153">
        <v>1468.04</v>
      </c>
      <c r="H8" s="153"/>
      <c r="I8" s="9">
        <v>2.8226718206583188</v>
      </c>
      <c r="J8" s="236"/>
      <c r="K8" s="153">
        <v>7713.8109999999997</v>
      </c>
      <c r="L8" s="9"/>
      <c r="M8" s="9">
        <v>13.379021191178669</v>
      </c>
      <c r="N8" s="9"/>
      <c r="O8" s="153">
        <v>7636.1229999999996</v>
      </c>
      <c r="P8" s="12"/>
      <c r="Q8" s="9">
        <v>13.05384993904398</v>
      </c>
      <c r="R8" s="9"/>
      <c r="S8" s="9">
        <v>51.337999999999738</v>
      </c>
      <c r="T8" s="10">
        <v>-77.688000000000102</v>
      </c>
      <c r="U8" s="9"/>
      <c r="V8" s="9">
        <v>0.67685504599008794</v>
      </c>
      <c r="W8" s="9">
        <v>-7.0225460606004546</v>
      </c>
      <c r="Y8" s="202"/>
      <c r="Z8" s="184"/>
      <c r="AA8" s="184"/>
      <c r="AB8" s="184"/>
    </row>
    <row r="9" spans="1:28" s="201" customFormat="1" ht="12" customHeight="1">
      <c r="A9" s="11" t="s">
        <v>15</v>
      </c>
      <c r="B9" s="2"/>
      <c r="C9" s="2"/>
      <c r="D9" s="2"/>
      <c r="E9" s="2"/>
      <c r="F9" s="2" t="e">
        <f t="shared" si="0"/>
        <v>#DIV/0!</v>
      </c>
      <c r="G9" s="153">
        <v>5763.1450000000004</v>
      </c>
      <c r="H9" s="153"/>
      <c r="I9" s="9">
        <v>11.081078846535439</v>
      </c>
      <c r="J9" s="236"/>
      <c r="K9" s="153">
        <v>1856.404</v>
      </c>
      <c r="L9" s="9"/>
      <c r="M9" s="9">
        <v>3.2197921955034738</v>
      </c>
      <c r="N9" s="9"/>
      <c r="O9" s="153">
        <v>1689.8710000000001</v>
      </c>
      <c r="P9" s="12"/>
      <c r="Q9" s="9">
        <v>2.8888118290318521</v>
      </c>
      <c r="R9" s="9"/>
      <c r="S9" s="9">
        <v>-53.548999999999978</v>
      </c>
      <c r="T9" s="10">
        <v>-166.5329999999999</v>
      </c>
      <c r="U9" s="9"/>
      <c r="V9" s="9">
        <v>-3.0714916658062918</v>
      </c>
      <c r="W9" s="9">
        <v>17.836838607689831</v>
      </c>
      <c r="Y9" s="202"/>
      <c r="Z9" s="184"/>
      <c r="AA9" s="184"/>
      <c r="AB9" s="184"/>
    </row>
    <row r="10" spans="1:28" s="201" customFormat="1" ht="11.85" customHeight="1">
      <c r="A10" s="1" t="s">
        <v>26</v>
      </c>
      <c r="B10" s="2"/>
      <c r="C10" s="2"/>
      <c r="D10" s="2"/>
      <c r="E10" s="2"/>
      <c r="F10" s="2" t="e">
        <f t="shared" si="0"/>
        <v>#DIV/0!</v>
      </c>
      <c r="G10" s="237">
        <v>3531.288</v>
      </c>
      <c r="H10" s="237"/>
      <c r="I10" s="233">
        <v>6.7897789762056018</v>
      </c>
      <c r="J10" s="3"/>
      <c r="K10" s="237">
        <v>123.297</v>
      </c>
      <c r="L10" s="233"/>
      <c r="M10" s="233">
        <v>0.21384931207269098</v>
      </c>
      <c r="N10" s="233"/>
      <c r="O10" s="237">
        <v>166.82999999999998</v>
      </c>
      <c r="P10" s="238"/>
      <c r="Q10" s="233">
        <v>0.28519364935985275</v>
      </c>
      <c r="R10" s="233"/>
      <c r="S10" s="233">
        <v>-3.1920000000000073</v>
      </c>
      <c r="T10" s="239">
        <v>43.532999999999987</v>
      </c>
      <c r="U10" s="233"/>
      <c r="V10" s="233">
        <v>-1.8774041006458075</v>
      </c>
      <c r="W10" s="233">
        <v>1.3794360719494358</v>
      </c>
      <c r="Y10" s="202"/>
      <c r="Z10" s="184"/>
      <c r="AA10" s="184"/>
      <c r="AB10" s="184"/>
    </row>
    <row r="11" spans="1:28" s="184" customFormat="1" ht="11.85" customHeight="1">
      <c r="A11" s="1" t="s">
        <v>27</v>
      </c>
      <c r="B11" s="4"/>
      <c r="C11" s="4"/>
      <c r="D11" s="4"/>
      <c r="E11" s="4"/>
      <c r="F11" s="4" t="e">
        <f t="shared" si="0"/>
        <v>#DIV/0!</v>
      </c>
      <c r="G11" s="237">
        <v>2231.857</v>
      </c>
      <c r="H11" s="237"/>
      <c r="I11" s="233">
        <v>4.2912998703298362</v>
      </c>
      <c r="J11" s="3"/>
      <c r="K11" s="237">
        <v>1733.105</v>
      </c>
      <c r="L11" s="233"/>
      <c r="M11" s="233">
        <v>3.0059394145821967</v>
      </c>
      <c r="N11" s="233"/>
      <c r="O11" s="237">
        <v>1523.0419999999999</v>
      </c>
      <c r="P11" s="238"/>
      <c r="Q11" s="233">
        <v>2.6036198891585984</v>
      </c>
      <c r="R11" s="233"/>
      <c r="S11" s="233">
        <v>-50.358000000000175</v>
      </c>
      <c r="T11" s="239">
        <v>-210.0630000000001</v>
      </c>
      <c r="U11" s="233"/>
      <c r="V11" s="233">
        <v>-3.2005847209864102</v>
      </c>
      <c r="W11" s="233">
        <v>19.970098887924379</v>
      </c>
      <c r="Y11" s="202"/>
    </row>
    <row r="12" spans="1:28" s="184" customFormat="1" ht="11.85" customHeight="1">
      <c r="A12" s="5" t="s">
        <v>29</v>
      </c>
      <c r="B12" s="4"/>
      <c r="C12" s="4"/>
      <c r="D12" s="4"/>
      <c r="E12" s="4"/>
      <c r="F12" s="4" t="e">
        <f t="shared" si="0"/>
        <v>#DIV/0!</v>
      </c>
      <c r="G12" s="237">
        <v>3020.4209999999998</v>
      </c>
      <c r="H12" s="237"/>
      <c r="I12" s="233">
        <v>5.8075101790309658</v>
      </c>
      <c r="J12" s="3"/>
      <c r="K12" s="237">
        <v>1095.5509999999999</v>
      </c>
      <c r="L12" s="233"/>
      <c r="M12" s="233">
        <v>1.9001502687863343</v>
      </c>
      <c r="N12" s="233"/>
      <c r="O12" s="237">
        <v>1013.8869999999999</v>
      </c>
      <c r="P12" s="238"/>
      <c r="Q12" s="233">
        <v>1.7332262396961764</v>
      </c>
      <c r="R12" s="233"/>
      <c r="S12" s="233">
        <v>42.684999999999945</v>
      </c>
      <c r="T12" s="239">
        <v>-81.663999999999987</v>
      </c>
      <c r="U12" s="233"/>
      <c r="V12" s="233">
        <v>4.3950692029052663</v>
      </c>
      <c r="W12" s="233">
        <v>49.98084350698435</v>
      </c>
      <c r="Y12" s="202"/>
    </row>
    <row r="13" spans="1:28" s="184" customFormat="1" ht="11.85" customHeight="1">
      <c r="A13" s="5" t="s">
        <v>28</v>
      </c>
      <c r="B13" s="4"/>
      <c r="C13" s="4"/>
      <c r="D13" s="4"/>
      <c r="E13" s="4"/>
      <c r="F13" s="4" t="e">
        <f t="shared" si="0"/>
        <v>#DIV/0!</v>
      </c>
      <c r="G13" s="237">
        <v>2742.7240000000002</v>
      </c>
      <c r="H13" s="237"/>
      <c r="I13" s="233">
        <v>5.2735686675044731</v>
      </c>
      <c r="J13" s="3"/>
      <c r="K13" s="237">
        <v>760.85400000000004</v>
      </c>
      <c r="L13" s="233"/>
      <c r="M13" s="233">
        <v>1.3196436611414326</v>
      </c>
      <c r="N13" s="233"/>
      <c r="O13" s="237">
        <v>675.98599999999999</v>
      </c>
      <c r="P13" s="238"/>
      <c r="Q13" s="233">
        <v>1.1555890083088742</v>
      </c>
      <c r="R13" s="233"/>
      <c r="S13" s="233">
        <v>-96.234000000000037</v>
      </c>
      <c r="T13" s="239">
        <v>-84.868000000000052</v>
      </c>
      <c r="U13" s="233"/>
      <c r="V13" s="233">
        <v>-12.461992696381863</v>
      </c>
      <c r="W13" s="233">
        <v>-10.827906166852886</v>
      </c>
      <c r="Y13" s="202"/>
    </row>
    <row r="14" spans="1:28" s="184" customFormat="1" ht="12.6" customHeight="1">
      <c r="A14" s="12" t="s">
        <v>19</v>
      </c>
      <c r="B14" s="4"/>
      <c r="C14" s="4"/>
      <c r="D14" s="4"/>
      <c r="E14" s="4"/>
      <c r="F14" s="4" t="e">
        <f t="shared" si="0"/>
        <v>#DIV/0!</v>
      </c>
      <c r="G14" s="153">
        <v>34132.446000000004</v>
      </c>
      <c r="H14" s="153"/>
      <c r="I14" s="9">
        <v>65.628111968571531</v>
      </c>
      <c r="J14" s="236"/>
      <c r="K14" s="153">
        <v>30841.727999999999</v>
      </c>
      <c r="L14" s="9"/>
      <c r="M14" s="9">
        <v>53.492642285968437</v>
      </c>
      <c r="N14" s="9"/>
      <c r="O14" s="153">
        <v>31861.187000000002</v>
      </c>
      <c r="P14" s="12"/>
      <c r="Q14" s="9">
        <v>54.466272214030468</v>
      </c>
      <c r="R14" s="9"/>
      <c r="S14" s="9">
        <v>446.06000000000131</v>
      </c>
      <c r="T14" s="10">
        <v>1019.4590000000026</v>
      </c>
      <c r="U14" s="9"/>
      <c r="V14" s="9">
        <v>1.419889214517589</v>
      </c>
      <c r="W14" s="9">
        <v>9.47808114683124</v>
      </c>
      <c r="Y14" s="202"/>
    </row>
    <row r="15" spans="1:28" s="201" customFormat="1" ht="11.85" customHeight="1">
      <c r="A15" s="1" t="s">
        <v>30</v>
      </c>
      <c r="B15" s="2"/>
      <c r="C15" s="2"/>
      <c r="D15" s="2"/>
      <c r="E15" s="2"/>
      <c r="F15" s="2" t="e">
        <f t="shared" si="0"/>
        <v>#DIV/0!</v>
      </c>
      <c r="G15" s="237">
        <v>20201.001</v>
      </c>
      <c r="H15" s="237"/>
      <c r="I15" s="233">
        <v>38.841445922311728</v>
      </c>
      <c r="J15" s="3"/>
      <c r="K15" s="237">
        <v>10187.135</v>
      </c>
      <c r="L15" s="233"/>
      <c r="M15" s="233">
        <v>17.668814421613117</v>
      </c>
      <c r="N15" s="233"/>
      <c r="O15" s="237">
        <v>10541.919</v>
      </c>
      <c r="P15" s="238"/>
      <c r="Q15" s="233">
        <v>18.021269261319727</v>
      </c>
      <c r="R15" s="233"/>
      <c r="S15" s="233">
        <v>-35.431000000000495</v>
      </c>
      <c r="T15" s="239">
        <v>354.78399999999965</v>
      </c>
      <c r="U15" s="233"/>
      <c r="V15" s="233">
        <v>-0.33497047937338653</v>
      </c>
      <c r="W15" s="233">
        <v>4.7840207017124214</v>
      </c>
      <c r="Y15" s="202"/>
      <c r="Z15" s="184"/>
      <c r="AA15" s="184"/>
      <c r="AB15" s="184"/>
    </row>
    <row r="16" spans="1:28" s="184" customFormat="1" ht="11.85" customHeight="1">
      <c r="A16" s="1" t="s">
        <v>31</v>
      </c>
      <c r="B16" s="4"/>
      <c r="C16" s="4"/>
      <c r="D16" s="4"/>
      <c r="E16" s="4"/>
      <c r="F16" s="4" t="e">
        <f t="shared" si="0"/>
        <v>#DIV/0!</v>
      </c>
      <c r="G16" s="237">
        <v>8071.7240000000002</v>
      </c>
      <c r="H16" s="237"/>
      <c r="I16" s="233">
        <v>15.519895833173106</v>
      </c>
      <c r="J16" s="3"/>
      <c r="K16" s="237">
        <v>14369.291999999999</v>
      </c>
      <c r="L16" s="233"/>
      <c r="M16" s="233">
        <v>24.922449120186393</v>
      </c>
      <c r="N16" s="233"/>
      <c r="O16" s="237">
        <v>14659.957</v>
      </c>
      <c r="P16" s="238"/>
      <c r="Q16" s="233">
        <v>25.061000037694182</v>
      </c>
      <c r="R16" s="233"/>
      <c r="S16" s="233">
        <v>152.60499999999956</v>
      </c>
      <c r="T16" s="239">
        <v>290.66500000000087</v>
      </c>
      <c r="U16" s="233"/>
      <c r="V16" s="233">
        <v>1.0519149187253385</v>
      </c>
      <c r="W16" s="233">
        <v>8.5149149968940741</v>
      </c>
      <c r="Y16" s="202"/>
    </row>
    <row r="17" spans="1:28" s="184" customFormat="1" ht="11.85" customHeight="1">
      <c r="A17" s="1" t="s">
        <v>32</v>
      </c>
      <c r="B17" s="4"/>
      <c r="C17" s="4"/>
      <c r="D17" s="4"/>
      <c r="E17" s="4"/>
      <c r="F17" s="4"/>
      <c r="G17" s="237"/>
      <c r="H17" s="237"/>
      <c r="I17" s="233"/>
      <c r="J17" s="3"/>
      <c r="K17" s="237">
        <v>9222.3359999999993</v>
      </c>
      <c r="L17" s="233"/>
      <c r="M17" s="233">
        <v>15.995443598004918</v>
      </c>
      <c r="N17" s="233"/>
      <c r="O17" s="237">
        <v>9420.5380000000005</v>
      </c>
      <c r="P17" s="238"/>
      <c r="Q17" s="233">
        <v>16.104283469119281</v>
      </c>
      <c r="R17" s="233"/>
      <c r="S17" s="233">
        <v>90.365999999999985</v>
      </c>
      <c r="T17" s="239">
        <v>198.20200000000114</v>
      </c>
      <c r="U17" s="233"/>
      <c r="V17" s="233">
        <v>0.96853519956545675</v>
      </c>
      <c r="W17" s="233">
        <v>9.7015461561527516</v>
      </c>
      <c r="Y17" s="202"/>
    </row>
    <row r="18" spans="1:28" s="184" customFormat="1" ht="11.85" customHeight="1">
      <c r="A18" s="1" t="s">
        <v>253</v>
      </c>
      <c r="B18" s="4"/>
      <c r="C18" s="4"/>
      <c r="D18" s="4"/>
      <c r="E18" s="4"/>
      <c r="F18" s="4"/>
      <c r="G18" s="237"/>
      <c r="H18" s="237"/>
      <c r="I18" s="233"/>
      <c r="J18" s="3"/>
      <c r="K18" s="237">
        <v>3470.4659999999999</v>
      </c>
      <c r="L18" s="233"/>
      <c r="M18" s="233">
        <v>6.0192605389560452</v>
      </c>
      <c r="N18" s="233"/>
      <c r="O18" s="237">
        <v>3552.2860000000001</v>
      </c>
      <c r="P18" s="238"/>
      <c r="Q18" s="233">
        <v>6.0725853138519099</v>
      </c>
      <c r="R18" s="233"/>
      <c r="S18" s="233">
        <v>36.641000000000076</v>
      </c>
      <c r="T18" s="239">
        <v>81.820000000000164</v>
      </c>
      <c r="U18" s="233"/>
      <c r="V18" s="233">
        <v>1.0422269597755163</v>
      </c>
      <c r="W18" s="233">
        <v>9.340335640417452</v>
      </c>
      <c r="Y18" s="202"/>
    </row>
    <row r="19" spans="1:28" s="184" customFormat="1" ht="11.85" customHeight="1">
      <c r="A19" s="1" t="s">
        <v>250</v>
      </c>
      <c r="B19" s="4"/>
      <c r="C19" s="4"/>
      <c r="D19" s="4"/>
      <c r="E19" s="4"/>
      <c r="F19" s="4" t="e">
        <f t="shared" si="0"/>
        <v>#DIV/0!</v>
      </c>
      <c r="G19" s="237">
        <v>734.58199999999999</v>
      </c>
      <c r="H19" s="237"/>
      <c r="I19" s="233">
        <v>1.4124164950293105</v>
      </c>
      <c r="J19" s="3"/>
      <c r="K19" s="237">
        <v>1615.375</v>
      </c>
      <c r="L19" s="233"/>
      <c r="M19" s="233">
        <v>2.8017456425494793</v>
      </c>
      <c r="N19" s="233"/>
      <c r="O19" s="237">
        <v>1619.3130000000001</v>
      </c>
      <c r="P19" s="238"/>
      <c r="Q19" s="233">
        <v>2.7681938735590204</v>
      </c>
      <c r="R19" s="233"/>
      <c r="S19" s="233">
        <v>-0.68099999999981264</v>
      </c>
      <c r="T19" s="239">
        <v>3.9380000000001019</v>
      </c>
      <c r="U19" s="233"/>
      <c r="V19" s="233">
        <v>-4.2037192730326467E-2</v>
      </c>
      <c r="W19" s="233">
        <v>3.338878986696181</v>
      </c>
      <c r="Y19" s="202"/>
    </row>
    <row r="20" spans="1:28" s="184" customFormat="1" ht="11.85" customHeight="1">
      <c r="A20" s="1" t="s">
        <v>251</v>
      </c>
      <c r="B20" s="4"/>
      <c r="C20" s="4"/>
      <c r="D20" s="4"/>
      <c r="E20" s="4"/>
      <c r="F20" s="4" t="e">
        <f t="shared" si="0"/>
        <v>#DIV/0!</v>
      </c>
      <c r="G20" s="237">
        <v>2719.1210000000001</v>
      </c>
      <c r="H20" s="237"/>
      <c r="I20" s="233">
        <v>5.2281860328466987</v>
      </c>
      <c r="J20" s="3"/>
      <c r="K20" s="237">
        <v>2079.1979999999999</v>
      </c>
      <c r="L20" s="233"/>
      <c r="M20" s="233">
        <v>3.606211521471852</v>
      </c>
      <c r="N20" s="233"/>
      <c r="O20" s="237">
        <v>2101.1320000000001</v>
      </c>
      <c r="P20" s="238"/>
      <c r="Q20" s="233">
        <v>3.5918569973432013</v>
      </c>
      <c r="R20" s="233"/>
      <c r="S20" s="233">
        <v>12.856999999999971</v>
      </c>
      <c r="T20" s="239">
        <v>21.934000000000196</v>
      </c>
      <c r="U20" s="233"/>
      <c r="V20" s="233">
        <v>0.61567561743545163</v>
      </c>
      <c r="W20" s="233">
        <v>6.552112170367197</v>
      </c>
      <c r="Y20" s="202"/>
    </row>
    <row r="21" spans="1:28" s="184" customFormat="1" ht="11.85" customHeight="1">
      <c r="A21" s="1" t="s">
        <v>252</v>
      </c>
      <c r="B21" s="4"/>
      <c r="C21" s="4"/>
      <c r="D21" s="4"/>
      <c r="E21" s="4"/>
      <c r="F21" s="4" t="e">
        <f t="shared" si="0"/>
        <v>#DIV/0!</v>
      </c>
      <c r="G21" s="237">
        <v>2354.0770000000002</v>
      </c>
      <c r="H21" s="237"/>
      <c r="I21" s="233">
        <v>4.5262982013840718</v>
      </c>
      <c r="J21" s="3"/>
      <c r="K21" s="237">
        <v>2571.9290000000001</v>
      </c>
      <c r="L21" s="233"/>
      <c r="M21" s="233">
        <v>4.4608161378606459</v>
      </c>
      <c r="N21" s="233"/>
      <c r="O21" s="237">
        <v>2919.9389999999999</v>
      </c>
      <c r="P21" s="238"/>
      <c r="Q21" s="233">
        <v>4.9915965912495306</v>
      </c>
      <c r="R21" s="233"/>
      <c r="S21" s="233">
        <v>316.95599999999968</v>
      </c>
      <c r="T21" s="239">
        <v>348.00999999999976</v>
      </c>
      <c r="U21" s="233"/>
      <c r="V21" s="233">
        <v>12.176645026110421</v>
      </c>
      <c r="W21" s="233">
        <v>48.161064589932835</v>
      </c>
      <c r="Y21" s="202"/>
    </row>
    <row r="22" spans="1:28" s="184" customFormat="1" ht="12" customHeight="1">
      <c r="A22" s="13" t="s">
        <v>50</v>
      </c>
      <c r="B22" s="4"/>
      <c r="C22" s="4"/>
      <c r="D22" s="4"/>
      <c r="E22" s="4"/>
      <c r="F22" s="4" t="e">
        <f t="shared" si="0"/>
        <v>#DIV/0!</v>
      </c>
      <c r="G22" s="153">
        <v>0</v>
      </c>
      <c r="H22" s="153"/>
      <c r="I22" s="9">
        <v>0</v>
      </c>
      <c r="J22" s="236"/>
      <c r="K22" s="153">
        <v>189.41900000000001</v>
      </c>
      <c r="L22" s="9"/>
      <c r="M22" s="9">
        <v>0.32853291518444938</v>
      </c>
      <c r="N22" s="9"/>
      <c r="O22" s="153">
        <v>246.15700000000001</v>
      </c>
      <c r="P22" s="12"/>
      <c r="Q22" s="9">
        <v>0.42080209282187431</v>
      </c>
      <c r="R22" s="9"/>
      <c r="S22" s="9">
        <v>41.984000000000009</v>
      </c>
      <c r="T22" s="10">
        <v>56.738</v>
      </c>
      <c r="U22" s="9"/>
      <c r="V22" s="9">
        <v>20.562953965509646</v>
      </c>
      <c r="W22" s="9">
        <v>83.788404823235155</v>
      </c>
      <c r="Y22" s="202"/>
    </row>
    <row r="23" spans="1:28" s="201" customFormat="1" ht="12" customHeight="1">
      <c r="A23" s="11" t="s">
        <v>21</v>
      </c>
      <c r="B23" s="2"/>
      <c r="C23" s="2"/>
      <c r="D23" s="2"/>
      <c r="E23" s="2"/>
      <c r="F23" s="2"/>
      <c r="G23" s="153">
        <v>8907.2999999999993</v>
      </c>
      <c r="H23" s="153"/>
      <c r="I23" s="9">
        <v>17.126498397965886</v>
      </c>
      <c r="J23" s="236"/>
      <c r="K23" s="153">
        <v>14674.475</v>
      </c>
      <c r="L23" s="9"/>
      <c r="M23" s="9">
        <v>25.451765929243226</v>
      </c>
      <c r="N23" s="9"/>
      <c r="O23" s="153">
        <v>14649.164999999999</v>
      </c>
      <c r="P23" s="12"/>
      <c r="Q23" s="9">
        <v>25.042551258314621</v>
      </c>
      <c r="R23" s="9"/>
      <c r="S23" s="9">
        <v>-161.84800000000178</v>
      </c>
      <c r="T23" s="10">
        <v>-25.31000000000131</v>
      </c>
      <c r="U23" s="9"/>
      <c r="V23" s="9">
        <v>-1.092754425372533</v>
      </c>
      <c r="W23" s="9">
        <v>4.3216997444649241</v>
      </c>
      <c r="Y23" s="202"/>
      <c r="Z23" s="184"/>
      <c r="AA23" s="184"/>
      <c r="AB23" s="184"/>
    </row>
    <row r="24" spans="1:28" s="201" customFormat="1" ht="12" customHeight="1">
      <c r="A24" s="14" t="s">
        <v>22</v>
      </c>
      <c r="B24" s="2"/>
      <c r="C24" s="4"/>
      <c r="D24" s="2"/>
      <c r="E24" s="2"/>
      <c r="F24" s="4" t="e">
        <f t="shared" si="0"/>
        <v>#DIV/0!</v>
      </c>
      <c r="G24" s="153">
        <v>889.91099999999994</v>
      </c>
      <c r="H24" s="153"/>
      <c r="I24" s="9">
        <v>1.7110751087122047</v>
      </c>
      <c r="J24" s="3"/>
      <c r="K24" s="153">
        <v>70.305999999999997</v>
      </c>
      <c r="L24" s="9"/>
      <c r="M24" s="9">
        <v>0.12194043435430392</v>
      </c>
      <c r="N24" s="9"/>
      <c r="O24" s="153">
        <v>104.718</v>
      </c>
      <c r="P24" s="12"/>
      <c r="Q24" s="9">
        <v>0.17901401770463984</v>
      </c>
      <c r="R24" s="9"/>
      <c r="S24" s="9">
        <v>14.992000000000004</v>
      </c>
      <c r="T24" s="10">
        <v>34.412000000000006</v>
      </c>
      <c r="U24" s="9"/>
      <c r="V24" s="9">
        <v>16.708646323250797</v>
      </c>
      <c r="W24" s="9">
        <v>-3.6801295081816288</v>
      </c>
      <c r="Y24" s="203"/>
      <c r="Z24" s="184"/>
      <c r="AA24" s="184"/>
      <c r="AB24" s="184"/>
    </row>
    <row r="25" spans="1:28" s="201" customFormat="1" ht="11.85" customHeight="1">
      <c r="A25" s="6" t="s">
        <v>33</v>
      </c>
      <c r="B25" s="2"/>
      <c r="C25" s="2"/>
      <c r="D25" s="2"/>
      <c r="E25" s="2"/>
      <c r="F25" s="2" t="e">
        <f t="shared" si="0"/>
        <v>#DIV/0!</v>
      </c>
      <c r="G25" s="237">
        <v>381.05399999999997</v>
      </c>
      <c r="H25" s="237"/>
      <c r="I25" s="233">
        <v>0.73267103617689899</v>
      </c>
      <c r="J25" s="3"/>
      <c r="K25" s="237">
        <v>15.183999999999999</v>
      </c>
      <c r="L25" s="233"/>
      <c r="M25" s="233">
        <v>2.6335498467211199E-2</v>
      </c>
      <c r="N25" s="233"/>
      <c r="O25" s="237">
        <v>46.411000000000001</v>
      </c>
      <c r="P25" s="238"/>
      <c r="Q25" s="233">
        <v>7.9338982559732235E-2</v>
      </c>
      <c r="R25" s="233"/>
      <c r="S25" s="233">
        <v>12.088999999999999</v>
      </c>
      <c r="T25" s="239">
        <v>31.227000000000004</v>
      </c>
      <c r="U25" s="233"/>
      <c r="V25" s="233">
        <v>35.222306392401357</v>
      </c>
      <c r="W25" s="233">
        <v>23.420380810552068</v>
      </c>
      <c r="Y25" s="202"/>
      <c r="Z25" s="184"/>
      <c r="AA25" s="184"/>
      <c r="AB25" s="184"/>
    </row>
    <row r="26" spans="1:28" s="184" customFormat="1" ht="11.85" customHeight="1">
      <c r="A26" s="6" t="s">
        <v>34</v>
      </c>
      <c r="B26" s="4"/>
      <c r="C26" s="4"/>
      <c r="D26" s="4"/>
      <c r="E26" s="4"/>
      <c r="F26" s="4" t="e">
        <f t="shared" si="0"/>
        <v>#DIV/0!</v>
      </c>
      <c r="G26" s="237">
        <v>29.972999999999999</v>
      </c>
      <c r="H26" s="237"/>
      <c r="I26" s="233">
        <v>5.7630543091872002E-2</v>
      </c>
      <c r="J26" s="3"/>
      <c r="K26" s="237">
        <v>15.183999999999999</v>
      </c>
      <c r="L26" s="233"/>
      <c r="M26" s="233">
        <v>2.6335498467211199E-2</v>
      </c>
      <c r="N26" s="233"/>
      <c r="O26" s="237">
        <v>46.411000000000001</v>
      </c>
      <c r="P26" s="238"/>
      <c r="Q26" s="233">
        <v>7.9338982559732235E-2</v>
      </c>
      <c r="R26" s="233"/>
      <c r="S26" s="233">
        <v>12.088999999999999</v>
      </c>
      <c r="T26" s="239">
        <v>31.227000000000004</v>
      </c>
      <c r="U26" s="233"/>
      <c r="V26" s="233">
        <v>35.222306392401357</v>
      </c>
      <c r="W26" s="233">
        <v>23.420380810552068</v>
      </c>
      <c r="Y26" s="202"/>
    </row>
    <row r="27" spans="1:28" s="184" customFormat="1" ht="12" customHeight="1">
      <c r="A27" s="15" t="s">
        <v>47</v>
      </c>
      <c r="B27" s="4"/>
      <c r="C27" s="4"/>
      <c r="D27" s="4"/>
      <c r="E27" s="4"/>
      <c r="F27" s="4" t="e">
        <f t="shared" si="0"/>
        <v>#DIV/0!</v>
      </c>
      <c r="G27" s="153">
        <v>0</v>
      </c>
      <c r="H27" s="153"/>
      <c r="I27" s="9">
        <v>0</v>
      </c>
      <c r="J27" s="236"/>
      <c r="K27" s="524">
        <v>53.563000000000002</v>
      </c>
      <c r="L27" s="203"/>
      <c r="M27" s="203">
        <v>8.1332358378749664E-2</v>
      </c>
      <c r="N27" s="203"/>
      <c r="O27" s="524">
        <v>52.726999999999997</v>
      </c>
      <c r="P27" s="201"/>
      <c r="Q27" s="203">
        <v>7.8697925084997802E-2</v>
      </c>
      <c r="R27" s="203"/>
      <c r="S27" s="203">
        <v>-0.77500000000000568</v>
      </c>
      <c r="T27" s="525">
        <v>-0.85700000000000642</v>
      </c>
      <c r="U27" s="203"/>
      <c r="V27" s="203">
        <v>-1.4485439796643185</v>
      </c>
      <c r="W27" s="203">
        <v>-46.029520144120539</v>
      </c>
      <c r="Y27" s="202"/>
    </row>
    <row r="28" spans="1:28" s="201" customFormat="1" ht="11.85" customHeight="1">
      <c r="A28" s="7" t="s">
        <v>36</v>
      </c>
      <c r="B28" s="2"/>
      <c r="C28" s="2"/>
      <c r="D28" s="2"/>
      <c r="E28" s="2"/>
      <c r="F28" s="2" t="e">
        <f t="shared" si="0"/>
        <v>#DIV/0!</v>
      </c>
      <c r="G28" s="237">
        <v>0</v>
      </c>
      <c r="H28" s="237"/>
      <c r="I28" s="233">
        <v>0</v>
      </c>
      <c r="J28" s="3"/>
      <c r="K28" s="237">
        <v>0.42099999999999999</v>
      </c>
      <c r="L28" s="233"/>
      <c r="M28" s="233">
        <v>7.3019262741674893E-4</v>
      </c>
      <c r="N28" s="233"/>
      <c r="O28" s="237">
        <v>0.36599999999999999</v>
      </c>
      <c r="P28" s="238"/>
      <c r="Q28" s="233">
        <v>6.2567209534080282E-4</v>
      </c>
      <c r="R28" s="233"/>
      <c r="S28" s="233">
        <v>-5.3999999999999992E-2</v>
      </c>
      <c r="T28" s="239">
        <v>-5.4999999999999993E-2</v>
      </c>
      <c r="U28" s="233"/>
      <c r="V28" s="233">
        <v>-12.857142857142856</v>
      </c>
      <c r="W28" s="233">
        <v>-71.181102362204712</v>
      </c>
      <c r="Y28" s="202"/>
      <c r="Z28" s="184"/>
      <c r="AA28" s="184"/>
      <c r="AB28" s="184"/>
    </row>
    <row r="29" spans="1:28" s="184" customFormat="1" ht="12" customHeight="1">
      <c r="A29" s="14" t="s">
        <v>35</v>
      </c>
      <c r="B29" s="4"/>
      <c r="C29" s="4"/>
      <c r="D29" s="4"/>
      <c r="E29" s="4"/>
      <c r="F29" s="4" t="e">
        <f t="shared" si="0"/>
        <v>#DIV/0!</v>
      </c>
      <c r="G29" s="153">
        <v>270.04500000000002</v>
      </c>
      <c r="H29" s="153"/>
      <c r="I29" s="9">
        <v>0.51922863941696118</v>
      </c>
      <c r="J29" s="236"/>
      <c r="K29" s="153">
        <v>0</v>
      </c>
      <c r="L29" s="9"/>
      <c r="M29" s="9">
        <v>0</v>
      </c>
      <c r="N29" s="9"/>
      <c r="O29" s="153">
        <v>0</v>
      </c>
      <c r="P29" s="12"/>
      <c r="Q29" s="9">
        <v>0</v>
      </c>
      <c r="R29" s="9"/>
      <c r="S29" s="9">
        <v>0</v>
      </c>
      <c r="T29" s="10">
        <v>0</v>
      </c>
      <c r="U29" s="9"/>
      <c r="V29" s="9">
        <v>0</v>
      </c>
      <c r="W29" s="9">
        <v>0</v>
      </c>
      <c r="Y29" s="202"/>
    </row>
    <row r="30" spans="1:28" s="184" customFormat="1" ht="11.85" customHeight="1">
      <c r="A30" s="6" t="s">
        <v>33</v>
      </c>
      <c r="B30" s="4"/>
      <c r="C30" s="4"/>
      <c r="D30" s="4"/>
      <c r="E30" s="4"/>
      <c r="F30" s="4"/>
      <c r="G30" s="237">
        <v>263.67899999999997</v>
      </c>
      <c r="H30" s="237"/>
      <c r="I30" s="233">
        <v>0.50698842197716998</v>
      </c>
      <c r="J30" s="3"/>
      <c r="K30" s="237">
        <v>0</v>
      </c>
      <c r="L30" s="233"/>
      <c r="M30" s="233">
        <v>0</v>
      </c>
      <c r="N30" s="233"/>
      <c r="O30" s="237">
        <v>0</v>
      </c>
      <c r="P30" s="238"/>
      <c r="Q30" s="233">
        <v>0</v>
      </c>
      <c r="R30" s="233"/>
      <c r="S30" s="233">
        <v>0</v>
      </c>
      <c r="T30" s="239">
        <v>0</v>
      </c>
      <c r="U30" s="233"/>
      <c r="V30" s="233">
        <v>0</v>
      </c>
      <c r="W30" s="233">
        <v>0</v>
      </c>
      <c r="Y30" s="202"/>
    </row>
    <row r="31" spans="1:28" s="201" customFormat="1" ht="11.85" customHeight="1">
      <c r="A31" s="5" t="s">
        <v>37</v>
      </c>
      <c r="B31" s="2"/>
      <c r="C31" s="2"/>
      <c r="D31" s="2"/>
      <c r="E31" s="2"/>
      <c r="F31" s="2" t="e">
        <f t="shared" si="0"/>
        <v>#DIV/0!</v>
      </c>
      <c r="G31" s="237">
        <v>0</v>
      </c>
      <c r="H31" s="237"/>
      <c r="I31" s="233">
        <v>0</v>
      </c>
      <c r="J31" s="3"/>
      <c r="K31" s="237">
        <v>0</v>
      </c>
      <c r="L31" s="233"/>
      <c r="M31" s="233">
        <v>0</v>
      </c>
      <c r="N31" s="233"/>
      <c r="O31" s="237">
        <v>0</v>
      </c>
      <c r="P31" s="238"/>
      <c r="Q31" s="233">
        <v>0</v>
      </c>
      <c r="R31" s="233"/>
      <c r="S31" s="233">
        <v>0</v>
      </c>
      <c r="T31" s="239">
        <v>0</v>
      </c>
      <c r="U31" s="233"/>
      <c r="V31" s="233">
        <v>0</v>
      </c>
      <c r="W31" s="233">
        <v>0</v>
      </c>
      <c r="Y31" s="202"/>
      <c r="Z31" s="184"/>
      <c r="AA31" s="184"/>
      <c r="AB31" s="184"/>
    </row>
    <row r="32" spans="1:28" s="184" customFormat="1" ht="12" customHeight="1">
      <c r="A32" s="14" t="s">
        <v>23</v>
      </c>
      <c r="B32" s="4"/>
      <c r="C32" s="4"/>
      <c r="D32" s="4"/>
      <c r="E32" s="4"/>
      <c r="F32" s="4" t="e">
        <f t="shared" si="0"/>
        <v>#DIV/0!</v>
      </c>
      <c r="G32" s="153">
        <v>6236.7669999999998</v>
      </c>
      <c r="H32" s="153"/>
      <c r="I32" s="9">
        <v>11.991734872967848</v>
      </c>
      <c r="J32" s="236"/>
      <c r="K32" s="153">
        <v>4460.6109999999999</v>
      </c>
      <c r="L32" s="9"/>
      <c r="M32" s="9">
        <v>7.7365920806984612</v>
      </c>
      <c r="N32" s="9"/>
      <c r="O32" s="153">
        <v>4357.7110000000002</v>
      </c>
      <c r="P32" s="12"/>
      <c r="Q32" s="9">
        <v>7.4494485580865177</v>
      </c>
      <c r="R32" s="9"/>
      <c r="S32" s="9">
        <v>-141.02700000000004</v>
      </c>
      <c r="T32" s="10">
        <v>-102.89999999999964</v>
      </c>
      <c r="U32" s="9"/>
      <c r="V32" s="9">
        <v>-3.1348124740760652</v>
      </c>
      <c r="W32" s="9">
        <v>3.1753502997563521</v>
      </c>
      <c r="Y32" s="202"/>
    </row>
    <row r="33" spans="1:28" s="184" customFormat="1" ht="11.85" customHeight="1">
      <c r="A33" s="6" t="s">
        <v>33</v>
      </c>
      <c r="B33" s="4"/>
      <c r="C33" s="4"/>
      <c r="D33" s="4"/>
      <c r="E33" s="4"/>
      <c r="F33" s="4" t="e">
        <f t="shared" si="0"/>
        <v>#DIV/0!</v>
      </c>
      <c r="G33" s="237">
        <v>5627.4570000000003</v>
      </c>
      <c r="H33" s="237"/>
      <c r="I33" s="233">
        <v>10.82018493764911</v>
      </c>
      <c r="J33" s="3"/>
      <c r="K33" s="237">
        <v>4211.4309999999996</v>
      </c>
      <c r="L33" s="233"/>
      <c r="M33" s="233">
        <v>7.3044082353309889</v>
      </c>
      <c r="N33" s="233"/>
      <c r="O33" s="237">
        <v>4105.57</v>
      </c>
      <c r="P33" s="238"/>
      <c r="Q33" s="233">
        <v>7.0184168974544798</v>
      </c>
      <c r="R33" s="233"/>
      <c r="S33" s="233">
        <v>-137.62800000000061</v>
      </c>
      <c r="T33" s="239">
        <v>-105.86099999999988</v>
      </c>
      <c r="U33" s="233"/>
      <c r="V33" s="233">
        <v>-3.2434970039107447</v>
      </c>
      <c r="W33" s="233">
        <v>3.0637696672594306</v>
      </c>
      <c r="Y33" s="202"/>
    </row>
    <row r="34" spans="1:28" s="201" customFormat="1" ht="11.85" customHeight="1">
      <c r="A34" s="1" t="s">
        <v>37</v>
      </c>
      <c r="B34" s="2"/>
      <c r="C34" s="2"/>
      <c r="D34" s="2"/>
      <c r="E34" s="2"/>
      <c r="F34" s="2" t="e">
        <f t="shared" si="0"/>
        <v>#DIV/0!</v>
      </c>
      <c r="G34" s="237">
        <v>3869.9949999999999</v>
      </c>
      <c r="H34" s="237"/>
      <c r="I34" s="233">
        <v>7.4410273784015351</v>
      </c>
      <c r="J34" s="3"/>
      <c r="K34" s="237">
        <v>3072.9989999999998</v>
      </c>
      <c r="L34" s="233"/>
      <c r="M34" s="233">
        <v>5.3298841184300283</v>
      </c>
      <c r="N34" s="233"/>
      <c r="O34" s="237">
        <v>2886.422</v>
      </c>
      <c r="P34" s="238"/>
      <c r="Q34" s="233">
        <v>4.9342997289010677</v>
      </c>
      <c r="R34" s="233"/>
      <c r="S34" s="233">
        <v>-146.53800000000001</v>
      </c>
      <c r="T34" s="239">
        <v>-186.57699999999977</v>
      </c>
      <c r="U34" s="233"/>
      <c r="V34" s="233">
        <v>-4.831517725258494</v>
      </c>
      <c r="W34" s="233">
        <v>-2.3080495062640982</v>
      </c>
      <c r="Y34" s="202"/>
      <c r="Z34" s="184"/>
      <c r="AA34" s="184"/>
      <c r="AB34" s="184"/>
    </row>
    <row r="35" spans="1:28" s="184" customFormat="1" ht="12" customHeight="1">
      <c r="A35" s="14" t="s">
        <v>16</v>
      </c>
      <c r="B35" s="4"/>
      <c r="C35" s="4"/>
      <c r="D35" s="4"/>
      <c r="E35" s="4"/>
      <c r="F35" s="4" t="e">
        <f t="shared" si="0"/>
        <v>#DIV/0!</v>
      </c>
      <c r="G35" s="153">
        <v>1510.577</v>
      </c>
      <c r="H35" s="153"/>
      <c r="I35" s="9">
        <v>2.9044597768688734</v>
      </c>
      <c r="J35" s="236"/>
      <c r="K35" s="153">
        <v>10096.665000000001</v>
      </c>
      <c r="L35" s="9"/>
      <c r="M35" s="9">
        <v>17.511901055811709</v>
      </c>
      <c r="N35" s="9"/>
      <c r="O35" s="153">
        <v>10140.700000000001</v>
      </c>
      <c r="P35" s="12"/>
      <c r="Q35" s="9">
        <v>17.335390757438468</v>
      </c>
      <c r="R35" s="9"/>
      <c r="S35" s="9">
        <v>-35.061999999999898</v>
      </c>
      <c r="T35" s="10">
        <v>44.034999999999854</v>
      </c>
      <c r="U35" s="9"/>
      <c r="V35" s="9">
        <v>-0.34456387639569819</v>
      </c>
      <c r="W35" s="9">
        <v>5.4246271147146752</v>
      </c>
      <c r="Y35" s="202"/>
    </row>
    <row r="36" spans="1:28" s="184" customFormat="1" ht="11.85" customHeight="1">
      <c r="A36" s="5" t="s">
        <v>38</v>
      </c>
      <c r="B36" s="4"/>
      <c r="C36" s="4"/>
      <c r="D36" s="4"/>
      <c r="E36" s="4"/>
      <c r="F36" s="4" t="e">
        <f t="shared" si="0"/>
        <v>#DIV/0!</v>
      </c>
      <c r="G36" s="237">
        <v>1230.568</v>
      </c>
      <c r="H36" s="237"/>
      <c r="I36" s="233">
        <v>2.3660728706328613</v>
      </c>
      <c r="J36" s="3"/>
      <c r="K36" s="237">
        <v>7351.384</v>
      </c>
      <c r="L36" s="233"/>
      <c r="M36" s="233">
        <v>12.75041899788468</v>
      </c>
      <c r="N36" s="233"/>
      <c r="O36" s="237">
        <v>7429.7340000000004</v>
      </c>
      <c r="P36" s="238"/>
      <c r="Q36" s="233">
        <v>12.701030709302744</v>
      </c>
      <c r="R36" s="233"/>
      <c r="S36" s="233">
        <v>-33.875</v>
      </c>
      <c r="T36" s="239">
        <v>78.350000000000364</v>
      </c>
      <c r="U36" s="233"/>
      <c r="V36" s="233">
        <v>-0.45386889908085593</v>
      </c>
      <c r="W36" s="233">
        <v>9.5822084039141266</v>
      </c>
      <c r="Y36" s="202"/>
    </row>
    <row r="37" spans="1:28" s="201" customFormat="1" ht="12" customHeight="1">
      <c r="A37" s="16" t="s">
        <v>51</v>
      </c>
      <c r="B37" s="2"/>
      <c r="C37" s="2"/>
      <c r="D37" s="2"/>
      <c r="E37" s="2"/>
      <c r="F37" s="2" t="e">
        <f t="shared" si="0"/>
        <v>#DIV/0!</v>
      </c>
      <c r="G37" s="153">
        <v>696.02099999999996</v>
      </c>
      <c r="H37" s="153"/>
      <c r="I37" s="9">
        <v>1.3382733871600387</v>
      </c>
      <c r="J37" s="236"/>
      <c r="K37" s="153">
        <v>1420.49</v>
      </c>
      <c r="L37" s="9"/>
      <c r="M37" s="9">
        <v>2.4637323641786644</v>
      </c>
      <c r="N37" s="9"/>
      <c r="O37" s="153">
        <v>1447.684</v>
      </c>
      <c r="P37" s="12"/>
      <c r="Q37" s="9">
        <v>2.4747963980091656</v>
      </c>
      <c r="R37" s="9"/>
      <c r="S37" s="9">
        <v>14</v>
      </c>
      <c r="T37" s="10">
        <v>27.19399999999996</v>
      </c>
      <c r="U37" s="9"/>
      <c r="V37" s="9">
        <v>0.97650528289356942</v>
      </c>
      <c r="W37" s="9">
        <v>13.150169293344893</v>
      </c>
      <c r="Y37" s="202"/>
      <c r="Z37" s="184"/>
      <c r="AA37" s="184"/>
      <c r="AB37" s="184"/>
    </row>
    <row r="38" spans="1:28" s="201" customFormat="1" ht="12" customHeight="1">
      <c r="A38" s="353" t="s">
        <v>20</v>
      </c>
      <c r="B38" s="365"/>
      <c r="C38" s="365"/>
      <c r="D38" s="365"/>
      <c r="E38" s="365"/>
      <c r="F38" s="365" t="e">
        <f t="shared" si="0"/>
        <v>#DIV/0!</v>
      </c>
      <c r="G38" s="366">
        <v>1041.9279999999926</v>
      </c>
      <c r="H38" s="366"/>
      <c r="I38" s="367">
        <v>2.0033655791087841</v>
      </c>
      <c r="J38" s="368"/>
      <c r="K38" s="366">
        <v>959.69199999999546</v>
      </c>
      <c r="L38" s="367"/>
      <c r="M38" s="367">
        <v>1.6645131187430673</v>
      </c>
      <c r="N38" s="367"/>
      <c r="O38" s="366">
        <v>966.90799999999581</v>
      </c>
      <c r="P38" s="351"/>
      <c r="Q38" s="367">
        <v>1.6529162687480392</v>
      </c>
      <c r="R38" s="367"/>
      <c r="S38" s="367">
        <v>9.092000000004191</v>
      </c>
      <c r="T38" s="369">
        <v>7.2160000000003492</v>
      </c>
      <c r="U38" s="367"/>
      <c r="V38" s="367">
        <v>0.94924286084219212</v>
      </c>
      <c r="W38" s="367">
        <v>0.13971181460632476</v>
      </c>
      <c r="X38" s="204"/>
      <c r="Y38" s="202"/>
      <c r="Z38" s="184"/>
      <c r="AA38" s="184"/>
      <c r="AB38" s="184"/>
    </row>
    <row r="39" spans="1:28" s="201" customFormat="1" ht="12" customHeight="1">
      <c r="A39" s="17" t="s">
        <v>1</v>
      </c>
      <c r="B39" s="2"/>
      <c r="C39" s="2"/>
      <c r="D39" s="2"/>
      <c r="E39" s="2"/>
      <c r="F39" s="2" t="e">
        <f t="shared" si="0"/>
        <v>#DIV/0!</v>
      </c>
      <c r="G39" s="153">
        <v>52008.88</v>
      </c>
      <c r="H39" s="153"/>
      <c r="I39" s="9">
        <v>100</v>
      </c>
      <c r="J39" s="236"/>
      <c r="K39" s="153">
        <v>57656.019</v>
      </c>
      <c r="L39" s="9"/>
      <c r="M39" s="9">
        <v>100</v>
      </c>
      <c r="N39" s="9"/>
      <c r="O39" s="153">
        <v>58497.095000000001</v>
      </c>
      <c r="P39" s="12"/>
      <c r="Q39" s="9">
        <v>100</v>
      </c>
      <c r="R39" s="9"/>
      <c r="S39" s="9">
        <v>347.07700000000477</v>
      </c>
      <c r="T39" s="10">
        <v>841.07600000000093</v>
      </c>
      <c r="U39" s="9"/>
      <c r="V39" s="9">
        <v>0.59686481954315251</v>
      </c>
      <c r="W39" s="9">
        <v>6.0287362657420074</v>
      </c>
      <c r="Y39" s="202"/>
      <c r="Z39" s="184"/>
      <c r="AA39" s="184"/>
      <c r="AB39" s="184"/>
    </row>
    <row r="40" spans="1:28" s="201" customFormat="1" ht="12" customHeight="1">
      <c r="A40" s="18" t="s">
        <v>388</v>
      </c>
      <c r="B40" s="2"/>
      <c r="C40" s="2"/>
      <c r="D40" s="2"/>
      <c r="E40" s="2"/>
      <c r="F40" s="2" t="e">
        <f t="shared" si="0"/>
        <v>#DIV/0!</v>
      </c>
      <c r="G40" s="153">
        <v>46927.262000000002</v>
      </c>
      <c r="H40" s="153"/>
      <c r="I40" s="9">
        <v>90.229326222752732</v>
      </c>
      <c r="J40" s="236"/>
      <c r="K40" s="153">
        <v>49913.502999999997</v>
      </c>
      <c r="L40" s="9"/>
      <c r="M40" s="9">
        <v>86.571192159486415</v>
      </c>
      <c r="N40" s="9"/>
      <c r="O40" s="153">
        <v>50878.07</v>
      </c>
      <c r="P40" s="12"/>
      <c r="Q40" s="9">
        <v>86.975378862830709</v>
      </c>
      <c r="R40" s="9"/>
      <c r="S40" s="9">
        <v>609.54499999999825</v>
      </c>
      <c r="T40" s="10">
        <v>964.56700000000274</v>
      </c>
      <c r="U40" s="9"/>
      <c r="V40" s="9">
        <v>1.2125778506530738</v>
      </c>
      <c r="W40" s="9">
        <v>6.2658945387952025</v>
      </c>
      <c r="Y40" s="202"/>
      <c r="Z40" s="184"/>
      <c r="AA40" s="184"/>
      <c r="AB40" s="184"/>
    </row>
    <row r="41" spans="1:28" s="201" customFormat="1" ht="12" customHeight="1">
      <c r="A41" s="19" t="s">
        <v>17</v>
      </c>
      <c r="B41" s="2"/>
      <c r="C41" s="2"/>
      <c r="D41" s="2"/>
      <c r="E41" s="2"/>
      <c r="F41" s="2" t="e">
        <f>E41/E$7*100</f>
        <v>#DIV/0!</v>
      </c>
      <c r="G41" s="153">
        <v>2121.482</v>
      </c>
      <c r="H41" s="153"/>
      <c r="I41" s="9">
        <v>4.0790764961675769</v>
      </c>
      <c r="J41" s="236"/>
      <c r="K41" s="153">
        <v>4.8000000000000001E-2</v>
      </c>
      <c r="L41" s="9"/>
      <c r="M41" s="9">
        <v>8.3252366071268291E-5</v>
      </c>
      <c r="N41" s="9"/>
      <c r="O41" s="153">
        <v>1.0880000000000001</v>
      </c>
      <c r="P41" s="12"/>
      <c r="Q41" s="9">
        <v>1.8599214200294904E-3</v>
      </c>
      <c r="R41" s="9"/>
      <c r="S41" s="9">
        <v>-0.11899999999999999</v>
      </c>
      <c r="T41" s="10">
        <v>1.04</v>
      </c>
      <c r="U41" s="9"/>
      <c r="V41" s="9" t="s">
        <v>381</v>
      </c>
      <c r="W41" s="9" t="s">
        <v>314</v>
      </c>
      <c r="Y41" s="202"/>
      <c r="Z41" s="184"/>
      <c r="AA41" s="184"/>
      <c r="AB41" s="184"/>
    </row>
    <row r="42" spans="1:28" s="201" customFormat="1" ht="12" customHeight="1">
      <c r="A42" s="20" t="s">
        <v>13</v>
      </c>
      <c r="B42" s="2"/>
      <c r="C42" s="2"/>
      <c r="D42" s="2"/>
      <c r="E42" s="2"/>
      <c r="F42" s="2" t="e">
        <f t="shared" ref="F42:F55" si="1">E42/E$7*100</f>
        <v>#DIV/0!</v>
      </c>
      <c r="G42" s="153">
        <v>15948.78</v>
      </c>
      <c r="H42" s="153"/>
      <c r="I42" s="9">
        <v>30.66549404640131</v>
      </c>
      <c r="J42" s="236"/>
      <c r="K42" s="153">
        <v>1284.7329999999999</v>
      </c>
      <c r="L42" s="9"/>
      <c r="M42" s="9">
        <v>2.2282721254133069</v>
      </c>
      <c r="N42" s="9"/>
      <c r="O42" s="153">
        <v>1699.4179999999999</v>
      </c>
      <c r="P42" s="12"/>
      <c r="Q42" s="9">
        <v>2.9051322975952907</v>
      </c>
      <c r="R42" s="9"/>
      <c r="S42" s="9">
        <v>128.8739999999998</v>
      </c>
      <c r="T42" s="10">
        <v>414.68499999999995</v>
      </c>
      <c r="U42" s="9"/>
      <c r="V42" s="9">
        <v>8.2056917857761249</v>
      </c>
      <c r="W42" s="9">
        <v>8.2040382842385675</v>
      </c>
      <c r="Y42" s="202"/>
      <c r="Z42" s="184"/>
      <c r="AA42" s="184"/>
      <c r="AB42" s="184"/>
    </row>
    <row r="43" spans="1:28" s="184" customFormat="1" ht="11.85" customHeight="1">
      <c r="A43" s="8" t="s">
        <v>39</v>
      </c>
      <c r="B43" s="4"/>
      <c r="C43" s="4"/>
      <c r="D43" s="4"/>
      <c r="E43" s="4"/>
      <c r="F43" s="4" t="e">
        <f t="shared" si="1"/>
        <v>#DIV/0!</v>
      </c>
      <c r="G43" s="237">
        <v>2920.4789999999998</v>
      </c>
      <c r="H43" s="237"/>
      <c r="I43" s="233">
        <v>5.6153468407702682</v>
      </c>
      <c r="J43" s="3"/>
      <c r="K43" s="237">
        <v>217.512</v>
      </c>
      <c r="L43" s="233"/>
      <c r="M43" s="233">
        <v>0.37725809685195227</v>
      </c>
      <c r="N43" s="233"/>
      <c r="O43" s="237">
        <v>271.68400000000003</v>
      </c>
      <c r="P43" s="238"/>
      <c r="Q43" s="233">
        <v>0.46444015724199639</v>
      </c>
      <c r="R43" s="233"/>
      <c r="S43" s="233">
        <v>5.8230000000000359</v>
      </c>
      <c r="T43" s="239">
        <v>54.172000000000025</v>
      </c>
      <c r="U43" s="233"/>
      <c r="V43" s="233">
        <v>2.1902422694566104</v>
      </c>
      <c r="W43" s="233">
        <v>0.32273549721206773</v>
      </c>
      <c r="Y43" s="202"/>
    </row>
    <row r="44" spans="1:28" s="184" customFormat="1" ht="11.85" customHeight="1">
      <c r="A44" s="8" t="s">
        <v>40</v>
      </c>
      <c r="B44" s="4"/>
      <c r="C44" s="4"/>
      <c r="D44" s="4"/>
      <c r="E44" s="4"/>
      <c r="F44" s="4" t="e">
        <f t="shared" si="1"/>
        <v>#DIV/0!</v>
      </c>
      <c r="G44" s="237">
        <v>13024.200999999999</v>
      </c>
      <c r="H44" s="237"/>
      <c r="I44" s="233">
        <v>25.042263936466234</v>
      </c>
      <c r="J44" s="3"/>
      <c r="K44" s="237">
        <v>1067.2190000000001</v>
      </c>
      <c r="L44" s="233"/>
      <c r="M44" s="233">
        <v>1.8510105597127684</v>
      </c>
      <c r="N44" s="233"/>
      <c r="O44" s="237">
        <v>1427.7349999999999</v>
      </c>
      <c r="P44" s="238"/>
      <c r="Q44" s="233">
        <v>2.4406938498398936</v>
      </c>
      <c r="R44" s="233"/>
      <c r="S44" s="233">
        <v>123.05199999999991</v>
      </c>
      <c r="T44" s="239">
        <v>360.51599999999985</v>
      </c>
      <c r="U44" s="233"/>
      <c r="V44" s="233">
        <v>9.431563069343273</v>
      </c>
      <c r="W44" s="233">
        <v>9.8462175266472496</v>
      </c>
      <c r="Y44" s="202"/>
    </row>
    <row r="45" spans="1:28" s="201" customFormat="1" ht="12" customHeight="1">
      <c r="A45" s="19" t="s">
        <v>14</v>
      </c>
      <c r="B45" s="2"/>
      <c r="C45" s="2"/>
      <c r="D45" s="2"/>
      <c r="E45" s="2"/>
      <c r="F45" s="2" t="e">
        <f t="shared" si="1"/>
        <v>#DIV/0!</v>
      </c>
      <c r="G45" s="153">
        <v>23892.32</v>
      </c>
      <c r="H45" s="153"/>
      <c r="I45" s="9">
        <v>45.938924276008251</v>
      </c>
      <c r="J45" s="236"/>
      <c r="K45" s="153">
        <v>44512.165999999997</v>
      </c>
      <c r="L45" s="9"/>
      <c r="M45" s="9">
        <v>77.202982051188783</v>
      </c>
      <c r="N45" s="9"/>
      <c r="O45" s="153">
        <v>44553.987000000001</v>
      </c>
      <c r="P45" s="12"/>
      <c r="Q45" s="9">
        <v>76.164443721521565</v>
      </c>
      <c r="R45" s="9"/>
      <c r="S45" s="9">
        <v>213.47099999999773</v>
      </c>
      <c r="T45" s="10">
        <v>41.821000000003551</v>
      </c>
      <c r="U45" s="9"/>
      <c r="V45" s="9">
        <v>0.48143553403843242</v>
      </c>
      <c r="W45" s="9">
        <v>6.681214080171638</v>
      </c>
      <c r="Y45" s="202"/>
      <c r="Z45" s="184"/>
      <c r="AA45" s="184"/>
      <c r="AB45" s="184"/>
    </row>
    <row r="46" spans="1:28" s="184" customFormat="1" ht="11.85" customHeight="1">
      <c r="A46" s="8" t="s">
        <v>41</v>
      </c>
      <c r="B46" s="4"/>
      <c r="C46" s="4"/>
      <c r="D46" s="4"/>
      <c r="E46" s="4"/>
      <c r="F46" s="4" t="e">
        <f t="shared" si="1"/>
        <v>#DIV/0!</v>
      </c>
      <c r="G46" s="237">
        <v>3849.6849999999999</v>
      </c>
      <c r="H46" s="237"/>
      <c r="I46" s="233">
        <v>7.4019763548071023</v>
      </c>
      <c r="J46" s="3"/>
      <c r="K46" s="237">
        <v>11718.49</v>
      </c>
      <c r="L46" s="233"/>
      <c r="M46" s="233">
        <v>20.324833735052014</v>
      </c>
      <c r="N46" s="233"/>
      <c r="O46" s="237">
        <v>11635.066000000001</v>
      </c>
      <c r="P46" s="238"/>
      <c r="Q46" s="233">
        <v>19.889989408875774</v>
      </c>
      <c r="R46" s="233"/>
      <c r="S46" s="233">
        <v>206.89700000000084</v>
      </c>
      <c r="T46" s="239">
        <v>-83.423999999999069</v>
      </c>
      <c r="U46" s="233"/>
      <c r="V46" s="233">
        <v>1.8104124991501269</v>
      </c>
      <c r="W46" s="233">
        <v>6.9489293493957272</v>
      </c>
      <c r="Y46" s="202"/>
    </row>
    <row r="47" spans="1:28" s="184" customFormat="1" ht="11.85" customHeight="1">
      <c r="A47" s="8" t="s">
        <v>42</v>
      </c>
      <c r="B47" s="4"/>
      <c r="C47" s="4"/>
      <c r="D47" s="4"/>
      <c r="E47" s="4"/>
      <c r="F47" s="4" t="e">
        <f t="shared" si="1"/>
        <v>#DIV/0!</v>
      </c>
      <c r="G47" s="237">
        <v>14048.669</v>
      </c>
      <c r="H47" s="237"/>
      <c r="I47" s="233">
        <v>27.012058325424427</v>
      </c>
      <c r="J47" s="3"/>
      <c r="K47" s="237">
        <v>29170.243999999999</v>
      </c>
      <c r="L47" s="233"/>
      <c r="M47" s="233">
        <v>50.593579830754528</v>
      </c>
      <c r="N47" s="233"/>
      <c r="O47" s="237">
        <v>29214.456999999999</v>
      </c>
      <c r="P47" s="238"/>
      <c r="Q47" s="233">
        <v>49.941722747086835</v>
      </c>
      <c r="R47" s="233"/>
      <c r="S47" s="233">
        <v>-213.5010000000002</v>
      </c>
      <c r="T47" s="239">
        <v>44.212999999999738</v>
      </c>
      <c r="U47" s="233"/>
      <c r="V47" s="233">
        <v>-0.7255039578349276</v>
      </c>
      <c r="W47" s="233">
        <v>6.6516452312284535</v>
      </c>
      <c r="Y47" s="202"/>
    </row>
    <row r="48" spans="1:28" s="184" customFormat="1" ht="11.85" customHeight="1">
      <c r="A48" s="8" t="s">
        <v>43</v>
      </c>
      <c r="B48" s="4"/>
      <c r="C48" s="4"/>
      <c r="D48" s="4"/>
      <c r="E48" s="4"/>
      <c r="F48" s="4" t="e">
        <f t="shared" si="1"/>
        <v>#DIV/0!</v>
      </c>
      <c r="G48" s="237">
        <v>4008.422</v>
      </c>
      <c r="H48" s="237"/>
      <c r="I48" s="233">
        <v>7.7071876956396679</v>
      </c>
      <c r="J48" s="3"/>
      <c r="K48" s="237">
        <v>953.60699999999997</v>
      </c>
      <c r="L48" s="233"/>
      <c r="M48" s="233">
        <v>1.6539591469192487</v>
      </c>
      <c r="N48" s="233"/>
      <c r="O48" s="237">
        <v>944.06</v>
      </c>
      <c r="P48" s="238"/>
      <c r="Q48" s="233">
        <v>1.6138579189274269</v>
      </c>
      <c r="R48" s="233"/>
      <c r="S48" s="233">
        <v>91.574999999999932</v>
      </c>
      <c r="T48" s="239">
        <v>-9.5470000000000255</v>
      </c>
      <c r="U48" s="233"/>
      <c r="V48" s="233">
        <v>10.742124494859141</v>
      </c>
      <c r="W48" s="233">
        <v>19.288358752100688</v>
      </c>
      <c r="Y48" s="202"/>
    </row>
    <row r="49" spans="1:28" s="184" customFormat="1" ht="11.85" customHeight="1">
      <c r="A49" s="8" t="s">
        <v>44</v>
      </c>
      <c r="B49" s="4"/>
      <c r="C49" s="4"/>
      <c r="D49" s="4"/>
      <c r="E49" s="4"/>
      <c r="F49" s="4" t="e">
        <f t="shared" si="1"/>
        <v>#DIV/0!</v>
      </c>
      <c r="G49" s="237">
        <v>1129.6600000000001</v>
      </c>
      <c r="H49" s="237"/>
      <c r="I49" s="233">
        <v>2.1720521572469935</v>
      </c>
      <c r="J49" s="3"/>
      <c r="K49" s="237">
        <v>762.16499999999996</v>
      </c>
      <c r="L49" s="233"/>
      <c r="M49" s="233">
        <v>1.3219174913897542</v>
      </c>
      <c r="N49" s="233"/>
      <c r="O49" s="237">
        <v>903.53899999999999</v>
      </c>
      <c r="P49" s="238"/>
      <c r="Q49" s="233">
        <v>1.5445878124375236</v>
      </c>
      <c r="R49" s="233"/>
      <c r="S49" s="233">
        <v>133.69200000000001</v>
      </c>
      <c r="T49" s="239">
        <v>141.37400000000002</v>
      </c>
      <c r="U49" s="233"/>
      <c r="V49" s="233">
        <v>17.366048058900006</v>
      </c>
      <c r="W49" s="233">
        <v>8.896463036459167</v>
      </c>
      <c r="Y49" s="202"/>
    </row>
    <row r="50" spans="1:28" s="184" customFormat="1" ht="11.85" customHeight="1">
      <c r="A50" s="8" t="s">
        <v>45</v>
      </c>
      <c r="B50" s="4"/>
      <c r="C50" s="4"/>
      <c r="D50" s="4"/>
      <c r="E50" s="4"/>
      <c r="F50" s="4"/>
      <c r="G50" s="237">
        <v>537.48900000000003</v>
      </c>
      <c r="H50" s="237"/>
      <c r="I50" s="233">
        <v>1.0334562097857136</v>
      </c>
      <c r="J50" s="3"/>
      <c r="K50" s="237">
        <v>1293.7439999999999</v>
      </c>
      <c r="L50" s="233"/>
      <c r="M50" s="233">
        <v>2.243901022718894</v>
      </c>
      <c r="N50" s="233"/>
      <c r="O50" s="237">
        <v>1246.662</v>
      </c>
      <c r="P50" s="238"/>
      <c r="Q50" s="233">
        <v>2.1311519828463279</v>
      </c>
      <c r="R50" s="233"/>
      <c r="S50" s="233">
        <v>-1.9039999999999964</v>
      </c>
      <c r="T50" s="239">
        <v>-47.08199999999988</v>
      </c>
      <c r="U50" s="233"/>
      <c r="V50" s="233">
        <v>-0.15249494219768955</v>
      </c>
      <c r="W50" s="233">
        <v>-3.5301145803428136</v>
      </c>
      <c r="Y50" s="202"/>
    </row>
    <row r="51" spans="1:28" s="201" customFormat="1" ht="12" customHeight="1">
      <c r="A51" s="19" t="s">
        <v>46</v>
      </c>
      <c r="B51" s="2"/>
      <c r="C51" s="2"/>
      <c r="D51" s="2"/>
      <c r="E51" s="2"/>
      <c r="F51" s="2" t="e">
        <f t="shared" si="1"/>
        <v>#DIV/0!</v>
      </c>
      <c r="G51" s="153">
        <v>3441.9589999999998</v>
      </c>
      <c r="H51" s="153"/>
      <c r="I51" s="9">
        <v>6.6180217685902871</v>
      </c>
      <c r="J51" s="236"/>
      <c r="K51" s="153">
        <v>3717.6750000000002</v>
      </c>
      <c r="L51" s="9"/>
      <c r="M51" s="9">
        <v>6.4480258340417169</v>
      </c>
      <c r="N51" s="9"/>
      <c r="O51" s="153">
        <v>3689.6030000000001</v>
      </c>
      <c r="P51" s="12"/>
      <c r="Q51" s="9">
        <v>6.307326885206864</v>
      </c>
      <c r="R51" s="9"/>
      <c r="S51" s="9">
        <v>-26.712999999999738</v>
      </c>
      <c r="T51" s="10">
        <v>-28.072000000000116</v>
      </c>
      <c r="U51" s="9"/>
      <c r="V51" s="9">
        <v>-0.71880324493395209</v>
      </c>
      <c r="W51" s="9">
        <v>-7.8788534002602661</v>
      </c>
      <c r="Y51" s="202"/>
      <c r="Z51" s="184"/>
      <c r="AA51" s="184"/>
      <c r="AB51" s="184"/>
    </row>
    <row r="52" spans="1:28" s="201" customFormat="1" ht="12" customHeight="1">
      <c r="A52" s="21" t="s">
        <v>389</v>
      </c>
      <c r="B52" s="2"/>
      <c r="C52" s="2"/>
      <c r="D52" s="2"/>
      <c r="E52" s="2"/>
      <c r="F52" s="2" t="e">
        <f t="shared" si="1"/>
        <v>#DIV/0!</v>
      </c>
      <c r="G52" s="153">
        <v>1522.721</v>
      </c>
      <c r="H52" s="153"/>
      <c r="I52" s="9">
        <v>2.9278096355853078</v>
      </c>
      <c r="J52" s="236"/>
      <c r="K52" s="153">
        <v>398.88299999999998</v>
      </c>
      <c r="L52" s="9"/>
      <c r="M52" s="9">
        <v>0.69183236532511894</v>
      </c>
      <c r="N52" s="9"/>
      <c r="O52" s="153">
        <v>933.97500000000002</v>
      </c>
      <c r="P52" s="12"/>
      <c r="Q52" s="9">
        <v>1.5966177465735691</v>
      </c>
      <c r="R52" s="9"/>
      <c r="S52" s="9">
        <v>294.02999999999997</v>
      </c>
      <c r="T52" s="10">
        <v>535.0920000000001</v>
      </c>
      <c r="U52" s="9"/>
      <c r="V52" s="9">
        <v>45.946135996062139</v>
      </c>
      <c r="W52" s="9">
        <v>73.381512654961554</v>
      </c>
      <c r="Y52" s="202"/>
      <c r="Z52" s="184"/>
      <c r="AA52" s="205"/>
      <c r="AB52" s="184"/>
    </row>
    <row r="53" spans="1:28" s="201" customFormat="1" ht="12" customHeight="1">
      <c r="A53" s="19" t="s">
        <v>7</v>
      </c>
      <c r="B53" s="2"/>
      <c r="C53" s="2"/>
      <c r="D53" s="2"/>
      <c r="E53" s="2"/>
      <c r="F53" s="2" t="e">
        <f t="shared" si="1"/>
        <v>#DIV/0!</v>
      </c>
      <c r="G53" s="153">
        <v>174.52199999999999</v>
      </c>
      <c r="H53" s="153"/>
      <c r="I53" s="9">
        <v>0.33556192711706151</v>
      </c>
      <c r="J53" s="236"/>
      <c r="K53" s="153">
        <v>209.73</v>
      </c>
      <c r="L53" s="9"/>
      <c r="M53" s="9">
        <v>0.36376080700264785</v>
      </c>
      <c r="N53" s="9"/>
      <c r="O53" s="153">
        <v>209.381</v>
      </c>
      <c r="P53" s="12"/>
      <c r="Q53" s="9">
        <v>0.35793401364631866</v>
      </c>
      <c r="R53" s="9"/>
      <c r="S53" s="9">
        <v>2.6910000000000025</v>
      </c>
      <c r="T53" s="10">
        <v>-0.34899999999998954</v>
      </c>
      <c r="U53" s="9"/>
      <c r="V53" s="9">
        <v>1.301949779863576</v>
      </c>
      <c r="W53" s="9">
        <v>8.0341571642330134</v>
      </c>
      <c r="Y53" s="202"/>
      <c r="Z53" s="184"/>
      <c r="AA53" s="184"/>
      <c r="AB53" s="184"/>
    </row>
    <row r="54" spans="1:28" s="201" customFormat="1" ht="12" customHeight="1">
      <c r="A54" s="19" t="s">
        <v>8</v>
      </c>
      <c r="B54" s="2"/>
      <c r="C54" s="2"/>
      <c r="D54" s="2"/>
      <c r="E54" s="2"/>
      <c r="F54" s="2" t="e">
        <f t="shared" si="1"/>
        <v>#DIV/0!</v>
      </c>
      <c r="G54" s="153">
        <v>4310.4059999999999</v>
      </c>
      <c r="H54" s="153"/>
      <c r="I54" s="9">
        <v>8.2878270018504541</v>
      </c>
      <c r="J54" s="236"/>
      <c r="K54" s="153">
        <v>7227.5780000000004</v>
      </c>
      <c r="L54" s="9"/>
      <c r="M54" s="9">
        <v>12.535686863846774</v>
      </c>
      <c r="N54" s="9"/>
      <c r="O54" s="153">
        <v>7062.9110000000001</v>
      </c>
      <c r="P54" s="12"/>
      <c r="Q54" s="9">
        <v>12.073951706490723</v>
      </c>
      <c r="R54" s="9"/>
      <c r="S54" s="9">
        <v>-258.04899999999998</v>
      </c>
      <c r="T54" s="10">
        <v>-164.66700000000037</v>
      </c>
      <c r="U54" s="9"/>
      <c r="V54" s="9">
        <v>-3.5247972943439065</v>
      </c>
      <c r="W54" s="9">
        <v>4.7915241090308536</v>
      </c>
      <c r="Y54" s="202"/>
      <c r="Z54" s="184"/>
      <c r="AA54" s="184"/>
      <c r="AB54" s="184"/>
    </row>
    <row r="55" spans="1:28" s="201" customFormat="1" ht="12" customHeight="1">
      <c r="A55" s="370" t="s">
        <v>18</v>
      </c>
      <c r="B55" s="365"/>
      <c r="C55" s="365"/>
      <c r="D55" s="365"/>
      <c r="E55" s="365"/>
      <c r="F55" s="365" t="e">
        <f t="shared" si="1"/>
        <v>#DIV/0!</v>
      </c>
      <c r="G55" s="366">
        <v>596.69200000000001</v>
      </c>
      <c r="H55" s="366"/>
      <c r="I55" s="367">
        <v>1.1472886937769089</v>
      </c>
      <c r="J55" s="368"/>
      <c r="K55" s="366">
        <v>305.20800000000327</v>
      </c>
      <c r="L55" s="367"/>
      <c r="M55" s="367">
        <v>0.5293601696641651</v>
      </c>
      <c r="N55" s="367"/>
      <c r="O55" s="366">
        <v>346.73300000000108</v>
      </c>
      <c r="P55" s="351"/>
      <c r="Q55" s="367">
        <v>0.5927354170322493</v>
      </c>
      <c r="R55" s="367"/>
      <c r="S55" s="367">
        <v>-7.1099999999942156</v>
      </c>
      <c r="T55" s="369">
        <v>41.524999999997817</v>
      </c>
      <c r="U55" s="367"/>
      <c r="V55" s="367">
        <v>-2.0093657356495154</v>
      </c>
      <c r="W55" s="367">
        <v>-3.4514156512442273</v>
      </c>
      <c r="Y55" s="202"/>
      <c r="Z55" s="184"/>
      <c r="AA55" s="184"/>
      <c r="AB55" s="184"/>
    </row>
    <row r="56" spans="1:28" s="201" customFormat="1" ht="12" customHeight="1">
      <c r="A56" s="371" t="s">
        <v>52</v>
      </c>
      <c r="B56" s="372"/>
      <c r="C56" s="372"/>
      <c r="D56" s="372"/>
      <c r="E56" s="372"/>
      <c r="F56" s="372" t="e">
        <f>E56/E$7*100</f>
        <v>#DIV/0!</v>
      </c>
      <c r="G56" s="373">
        <v>52008.868999999999</v>
      </c>
      <c r="H56" s="373"/>
      <c r="I56" s="374">
        <v>99.999978849765654</v>
      </c>
      <c r="J56" s="374"/>
      <c r="K56" s="373">
        <v>57656.017999999996</v>
      </c>
      <c r="L56" s="374"/>
      <c r="M56" s="374">
        <v>99.999998265575698</v>
      </c>
      <c r="N56" s="374"/>
      <c r="O56" s="373">
        <v>58497.095000000001</v>
      </c>
      <c r="P56" s="374"/>
      <c r="Q56" s="374">
        <v>100</v>
      </c>
      <c r="R56" s="374"/>
      <c r="S56" s="374">
        <v>347.07800000000134</v>
      </c>
      <c r="T56" s="375">
        <v>841.07700000000477</v>
      </c>
      <c r="U56" s="374"/>
      <c r="V56" s="374">
        <v>0.59686654949731022</v>
      </c>
      <c r="W56" s="374">
        <v>6.0287362657420074</v>
      </c>
      <c r="Y56" s="202"/>
      <c r="Z56" s="184"/>
      <c r="AA56" s="184"/>
      <c r="AB56" s="184"/>
    </row>
    <row r="57" spans="1:28" s="201" customFormat="1" ht="12" customHeight="1">
      <c r="A57" s="548"/>
      <c r="B57" s="548"/>
      <c r="C57" s="548"/>
      <c r="D57" s="548"/>
      <c r="E57" s="548"/>
      <c r="F57" s="548"/>
      <c r="G57" s="548"/>
      <c r="H57" s="548"/>
      <c r="I57" s="548"/>
      <c r="J57" s="548"/>
      <c r="K57" s="548"/>
      <c r="L57" s="548"/>
      <c r="M57" s="548"/>
      <c r="N57" s="548"/>
      <c r="O57" s="548"/>
      <c r="P57" s="548"/>
      <c r="Q57" s="548"/>
      <c r="R57" s="548"/>
      <c r="S57" s="548"/>
      <c r="T57" s="548"/>
      <c r="U57" s="548"/>
      <c r="V57" s="548" t="s">
        <v>314</v>
      </c>
      <c r="W57" s="548"/>
      <c r="Y57" s="202"/>
      <c r="Z57" s="184"/>
      <c r="AA57" s="184"/>
      <c r="AB57" s="184"/>
    </row>
    <row r="58" spans="1:28" s="201" customFormat="1" ht="111.75" customHeight="1">
      <c r="A58" s="551" t="s">
        <v>380</v>
      </c>
      <c r="B58" s="551"/>
      <c r="C58" s="551"/>
      <c r="D58" s="551"/>
      <c r="E58" s="551"/>
      <c r="F58" s="551"/>
      <c r="G58" s="551"/>
      <c r="H58" s="551"/>
      <c r="I58" s="551"/>
      <c r="J58" s="551"/>
      <c r="K58" s="551"/>
      <c r="L58" s="551"/>
      <c r="M58" s="551"/>
      <c r="N58" s="551"/>
      <c r="O58" s="551"/>
      <c r="P58" s="551"/>
      <c r="Q58" s="551"/>
      <c r="R58" s="551"/>
      <c r="S58" s="551"/>
      <c r="T58" s="551"/>
      <c r="U58" s="551"/>
      <c r="V58" s="551"/>
      <c r="W58" s="551"/>
      <c r="Y58" s="202"/>
      <c r="Z58" s="184"/>
      <c r="AA58" s="184"/>
      <c r="AB58" s="184"/>
    </row>
    <row r="59" spans="1:28" s="201" customFormat="1" ht="12" customHeight="1">
      <c r="A59" s="271"/>
      <c r="B59" s="2"/>
      <c r="C59" s="2"/>
      <c r="D59" s="2"/>
      <c r="E59" s="2"/>
      <c r="F59" s="2"/>
      <c r="G59" s="153"/>
      <c r="H59" s="153"/>
      <c r="I59" s="9"/>
      <c r="J59" s="9"/>
      <c r="K59" s="153"/>
      <c r="L59" s="9"/>
      <c r="M59" s="9"/>
      <c r="N59" s="9"/>
      <c r="O59" s="153"/>
      <c r="P59" s="9"/>
      <c r="Q59" s="9"/>
      <c r="R59" s="9"/>
      <c r="S59" s="9"/>
      <c r="T59" s="10"/>
      <c r="U59" s="9"/>
      <c r="V59" s="9"/>
      <c r="W59" s="9"/>
      <c r="Y59" s="202"/>
      <c r="Z59" s="184"/>
      <c r="AA59" s="184"/>
      <c r="AB59" s="184"/>
    </row>
    <row r="60" spans="1:28" s="201" customFormat="1" ht="12" customHeight="1">
      <c r="A60" s="271"/>
      <c r="B60" s="2"/>
      <c r="C60" s="2"/>
      <c r="D60" s="2"/>
      <c r="E60" s="2"/>
      <c r="F60" s="2"/>
      <c r="G60" s="153"/>
      <c r="H60" s="153"/>
      <c r="I60" s="9"/>
      <c r="J60" s="9"/>
      <c r="K60" s="153"/>
      <c r="L60" s="9"/>
      <c r="M60" s="9"/>
      <c r="N60" s="9"/>
      <c r="O60" s="153"/>
      <c r="P60" s="9"/>
      <c r="Q60" s="9"/>
      <c r="R60" s="9"/>
      <c r="S60" s="9"/>
      <c r="T60" s="10"/>
      <c r="U60" s="9"/>
      <c r="V60" s="9"/>
      <c r="W60" s="9"/>
      <c r="Y60" s="202"/>
      <c r="Z60" s="184"/>
      <c r="AA60" s="184"/>
      <c r="AB60" s="184"/>
    </row>
    <row r="61" spans="1:28" s="201" customFormat="1" ht="12" customHeight="1">
      <c r="Y61" s="202"/>
      <c r="Z61" s="184"/>
      <c r="AA61" s="184"/>
      <c r="AB61" s="184"/>
    </row>
    <row r="62" spans="1:28" ht="13.35" hidden="1" customHeight="1">
      <c r="A62" s="548"/>
      <c r="B62" s="548"/>
      <c r="C62" s="548"/>
      <c r="D62" s="548"/>
      <c r="E62" s="548"/>
      <c r="F62" s="548"/>
      <c r="G62" s="548"/>
      <c r="H62" s="548"/>
      <c r="I62" s="548"/>
      <c r="J62" s="548"/>
      <c r="K62" s="548"/>
      <c r="L62" s="548"/>
      <c r="M62" s="548"/>
      <c r="N62" s="548"/>
      <c r="O62" s="548"/>
      <c r="P62" s="548"/>
      <c r="Q62" s="548"/>
      <c r="R62" s="548"/>
      <c r="S62" s="548"/>
      <c r="T62" s="548"/>
      <c r="U62" s="548"/>
      <c r="V62" s="548"/>
      <c r="W62" s="548"/>
    </row>
    <row r="63" spans="1:28" ht="13.35" hidden="1" customHeight="1">
      <c r="A63" s="549"/>
      <c r="B63" s="549"/>
      <c r="C63" s="549"/>
      <c r="D63" s="549"/>
      <c r="E63" s="549"/>
      <c r="F63" s="549"/>
      <c r="G63" s="549"/>
      <c r="H63" s="549"/>
      <c r="I63" s="549"/>
      <c r="J63" s="549"/>
      <c r="K63" s="549"/>
      <c r="L63" s="549"/>
      <c r="M63" s="549"/>
      <c r="N63" s="549"/>
      <c r="O63" s="549"/>
      <c r="P63" s="549"/>
      <c r="Q63" s="549"/>
      <c r="R63" s="549"/>
      <c r="S63" s="549"/>
      <c r="T63" s="549"/>
      <c r="U63" s="549"/>
      <c r="V63" s="549"/>
      <c r="W63" s="549"/>
    </row>
    <row r="64" spans="1:28" ht="13.35" hidden="1" customHeight="1">
      <c r="A64" s="550"/>
      <c r="B64" s="550"/>
      <c r="C64" s="550"/>
      <c r="D64" s="550"/>
      <c r="E64" s="550"/>
      <c r="F64" s="550"/>
      <c r="G64" s="550"/>
      <c r="H64" s="550"/>
      <c r="I64" s="550"/>
      <c r="J64" s="550"/>
      <c r="K64" s="550"/>
      <c r="L64" s="550"/>
      <c r="M64" s="550"/>
      <c r="N64" s="550"/>
      <c r="O64" s="550"/>
      <c r="P64" s="550"/>
      <c r="Q64" s="550"/>
      <c r="R64" s="550"/>
      <c r="S64" s="550"/>
      <c r="T64" s="550"/>
      <c r="U64" s="550"/>
      <c r="V64" s="550"/>
      <c r="W64" s="550"/>
    </row>
    <row r="65" spans="1:23" ht="13.35" hidden="1" customHeight="1">
      <c r="A65" s="549"/>
      <c r="B65" s="549"/>
      <c r="C65" s="549"/>
      <c r="D65" s="549"/>
      <c r="E65" s="549"/>
      <c r="F65" s="549"/>
      <c r="G65" s="549"/>
      <c r="H65" s="549"/>
      <c r="I65" s="549"/>
      <c r="J65" s="549"/>
      <c r="K65" s="549"/>
      <c r="L65" s="549"/>
      <c r="M65" s="549"/>
      <c r="N65" s="549"/>
      <c r="O65" s="549"/>
      <c r="P65" s="549"/>
      <c r="Q65" s="549"/>
      <c r="R65" s="549"/>
      <c r="S65" s="549"/>
      <c r="T65" s="549"/>
      <c r="U65" s="549"/>
      <c r="V65" s="549"/>
      <c r="W65" s="549"/>
    </row>
    <row r="66" spans="1:23" ht="13.35" hidden="1" customHeight="1"/>
    <row r="67" spans="1:23" ht="13.35" hidden="1" customHeight="1"/>
    <row r="68" spans="1:23" ht="13.35" hidden="1" customHeight="1"/>
    <row r="69" spans="1:23" ht="13.35" hidden="1" customHeight="1"/>
    <row r="70" spans="1:23" ht="13.35" hidden="1" customHeight="1"/>
    <row r="71" spans="1:23" ht="13.35" hidden="1" customHeight="1"/>
    <row r="72" spans="1:23" ht="13.35" hidden="1" customHeight="1"/>
  </sheetData>
  <mergeCells count="8">
    <mergeCell ref="V5:W5"/>
    <mergeCell ref="S5:T5"/>
    <mergeCell ref="A62:W62"/>
    <mergeCell ref="A63:W63"/>
    <mergeCell ref="A65:W65"/>
    <mergeCell ref="A64:W64"/>
    <mergeCell ref="A58:W58"/>
    <mergeCell ref="A57:W57"/>
  </mergeCells>
  <phoneticPr fontId="0" type="noConversion"/>
  <pageMargins left="0.39370078740157483" right="0.39370078740157483" top="0.39370078740157483" bottom="0.19685039370078741" header="0.51181102362204722" footer="0.51181102362204722"/>
  <pageSetup paperSize="9" scale="92" orientation="portrait" r:id="rId1"/>
  <headerFooter alignWithMargins="0"/>
  <ignoredErrors>
    <ignoredError sqref="V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AZ19"/>
  <sheetViews>
    <sheetView showGridLines="0" zoomScale="130" zoomScaleNormal="130" workbookViewId="0">
      <selection activeCell="G7" sqref="G7"/>
    </sheetView>
  </sheetViews>
  <sheetFormatPr defaultColWidth="0" defaultRowHeight="13.5" zeroHeight="1"/>
  <cols>
    <col min="1" max="1" width="21.5703125" style="96" customWidth="1"/>
    <col min="2" max="2" width="5.85546875" style="96" customWidth="1"/>
    <col min="3" max="3" width="6" style="96" customWidth="1"/>
    <col min="4" max="4" width="0.85546875" style="96" customWidth="1"/>
    <col min="5" max="6" width="6.140625" style="96" customWidth="1"/>
    <col min="7" max="7" width="6.85546875" style="96" bestFit="1" customWidth="1"/>
    <col min="8" max="8" width="6" style="96" customWidth="1"/>
    <col min="9" max="9" width="0.42578125" style="96" customWidth="1"/>
    <col min="10" max="10" width="6.5703125" style="96" bestFit="1" customWidth="1"/>
    <col min="11" max="11" width="5.42578125" style="96" bestFit="1" customWidth="1"/>
    <col min="12" max="12" width="6.85546875" style="96" bestFit="1" customWidth="1"/>
    <col min="13" max="13" width="5.85546875" style="96" customWidth="1"/>
    <col min="14" max="14" width="0.5703125" style="96" customWidth="1"/>
    <col min="15" max="15" width="9.42578125" style="96" customWidth="1"/>
    <col min="16" max="16384" width="9.140625" style="96" hidden="1"/>
  </cols>
  <sheetData>
    <row r="1" spans="1:52">
      <c r="A1" s="64" t="s">
        <v>173</v>
      </c>
    </row>
    <row r="2" spans="1:52">
      <c r="A2" s="48"/>
      <c r="B2" s="377">
        <v>40178</v>
      </c>
      <c r="C2" s="65" t="s">
        <v>48</v>
      </c>
      <c r="D2" s="65"/>
      <c r="E2" s="377">
        <v>45657</v>
      </c>
      <c r="F2" s="65" t="s">
        <v>48</v>
      </c>
      <c r="G2" s="65">
        <v>45747</v>
      </c>
      <c r="H2" s="377" t="s">
        <v>48</v>
      </c>
      <c r="I2" s="65"/>
      <c r="J2" s="65">
        <v>45747</v>
      </c>
      <c r="K2" s="377" t="s">
        <v>48</v>
      </c>
      <c r="L2" s="65">
        <v>46112</v>
      </c>
      <c r="M2" s="377" t="s">
        <v>48</v>
      </c>
      <c r="N2" s="65"/>
      <c r="O2" s="377" t="s">
        <v>54</v>
      </c>
      <c r="P2" s="119">
        <v>44926</v>
      </c>
      <c r="Q2" s="118" t="s">
        <v>48</v>
      </c>
      <c r="R2" s="119"/>
      <c r="S2" s="118">
        <v>44651</v>
      </c>
      <c r="T2" s="119" t="s">
        <v>48</v>
      </c>
      <c r="U2" s="118">
        <v>44957</v>
      </c>
      <c r="V2" s="120" t="s">
        <v>48</v>
      </c>
      <c r="W2" s="118"/>
      <c r="X2" s="121" t="s">
        <v>54</v>
      </c>
      <c r="Y2" s="118" t="s">
        <v>48</v>
      </c>
      <c r="Z2" s="117">
        <v>43100</v>
      </c>
      <c r="AA2" s="118" t="s">
        <v>48</v>
      </c>
      <c r="AB2" s="117">
        <v>44561</v>
      </c>
      <c r="AC2" s="118" t="s">
        <v>48</v>
      </c>
      <c r="AD2" s="117">
        <v>44926</v>
      </c>
      <c r="AE2" s="118" t="s">
        <v>48</v>
      </c>
      <c r="AF2" s="117"/>
      <c r="AG2" s="118"/>
      <c r="AH2" s="117"/>
      <c r="AI2" s="118"/>
      <c r="AJ2" s="117"/>
      <c r="AK2" s="118"/>
      <c r="AL2" s="117"/>
      <c r="AM2" s="118"/>
      <c r="AN2" s="118"/>
      <c r="AO2" s="117"/>
      <c r="AP2" s="118"/>
      <c r="AQ2" s="65"/>
      <c r="AR2" s="117">
        <v>44651</v>
      </c>
      <c r="AS2" s="118" t="s">
        <v>48</v>
      </c>
      <c r="AT2" s="117">
        <v>44957</v>
      </c>
      <c r="AU2" s="118" t="s">
        <v>48</v>
      </c>
      <c r="AV2" s="118"/>
      <c r="AW2" s="117">
        <v>44957</v>
      </c>
      <c r="AX2" s="118" t="s">
        <v>48</v>
      </c>
      <c r="AY2" s="118"/>
      <c r="AZ2" s="122" t="s">
        <v>54</v>
      </c>
    </row>
    <row r="3" spans="1:52" s="180" customFormat="1" ht="40.5">
      <c r="A3" s="376" t="s">
        <v>55</v>
      </c>
      <c r="B3" s="337"/>
      <c r="C3" s="337" t="s">
        <v>5</v>
      </c>
      <c r="D3" s="337"/>
      <c r="E3" s="337"/>
      <c r="F3" s="337" t="s">
        <v>5</v>
      </c>
      <c r="G3" s="337"/>
      <c r="H3" s="337" t="s">
        <v>5</v>
      </c>
      <c r="I3" s="337"/>
      <c r="J3" s="337">
        <v>45747</v>
      </c>
      <c r="K3" s="337" t="s">
        <v>5</v>
      </c>
      <c r="L3" s="337">
        <v>46112</v>
      </c>
      <c r="M3" s="337" t="s">
        <v>5</v>
      </c>
      <c r="N3" s="337"/>
      <c r="O3" s="378" t="s">
        <v>392</v>
      </c>
      <c r="P3" s="335"/>
      <c r="Q3" s="335" t="s">
        <v>5</v>
      </c>
      <c r="R3" s="335"/>
      <c r="S3" s="335">
        <v>44651</v>
      </c>
      <c r="T3" s="337" t="s">
        <v>5</v>
      </c>
      <c r="U3" s="335">
        <v>45016</v>
      </c>
      <c r="V3" s="335" t="s">
        <v>5</v>
      </c>
      <c r="W3" s="335"/>
      <c r="X3" s="335" t="s">
        <v>254</v>
      </c>
      <c r="Y3" s="335" t="s">
        <v>5</v>
      </c>
      <c r="Z3" s="335">
        <v>43100</v>
      </c>
      <c r="AA3" s="335" t="s">
        <v>5</v>
      </c>
      <c r="AB3" s="335"/>
      <c r="AC3" s="335" t="s">
        <v>5</v>
      </c>
      <c r="AD3" s="335"/>
      <c r="AE3" s="336" t="s">
        <v>5</v>
      </c>
      <c r="AF3" s="335"/>
      <c r="AG3" s="335"/>
      <c r="AH3" s="338"/>
      <c r="AI3" s="337"/>
      <c r="AJ3" s="335"/>
      <c r="AK3" s="335"/>
      <c r="AL3" s="335"/>
      <c r="AM3" s="336"/>
      <c r="AN3" s="335"/>
      <c r="AO3" s="335"/>
      <c r="AP3" s="336"/>
      <c r="AQ3" s="339"/>
      <c r="AR3" s="123">
        <v>44651</v>
      </c>
      <c r="AS3" s="113" t="s">
        <v>5</v>
      </c>
      <c r="AT3" s="113">
        <v>45016</v>
      </c>
      <c r="AU3" s="113" t="s">
        <v>5</v>
      </c>
      <c r="AV3" s="113"/>
      <c r="AW3" s="113">
        <v>44957</v>
      </c>
      <c r="AX3" s="113" t="s">
        <v>5</v>
      </c>
      <c r="AY3" s="113"/>
      <c r="AZ3" s="113" t="s">
        <v>254</v>
      </c>
    </row>
    <row r="4" spans="1:52" s="181" customFormat="1">
      <c r="A4" s="24" t="s">
        <v>56</v>
      </c>
      <c r="B4" s="460">
        <v>2114.7469999999998</v>
      </c>
      <c r="C4" s="25"/>
      <c r="D4" s="25"/>
      <c r="E4" s="460">
        <v>2122.83</v>
      </c>
      <c r="F4" s="25"/>
      <c r="G4" s="460">
        <v>1836.0609999999999</v>
      </c>
      <c r="H4" s="25"/>
      <c r="I4" s="25"/>
      <c r="J4" s="460">
        <v>472.61700000000002</v>
      </c>
      <c r="K4" s="25"/>
      <c r="L4" s="460">
        <v>453.32499999999999</v>
      </c>
      <c r="M4" s="25"/>
      <c r="N4" s="25"/>
      <c r="O4" s="25">
        <v>-4.0819521938483039</v>
      </c>
      <c r="P4" s="25">
        <v>884.33900000000006</v>
      </c>
      <c r="Q4" s="25"/>
      <c r="R4" s="25"/>
      <c r="S4" s="25">
        <v>190.63300000000001</v>
      </c>
      <c r="T4" s="25"/>
      <c r="U4" s="66">
        <v>379.17500000000001</v>
      </c>
      <c r="V4" s="66"/>
      <c r="W4" s="66"/>
      <c r="X4" s="66">
        <v>98.903127999874101</v>
      </c>
      <c r="Y4" s="66">
        <v>98.903127999874101</v>
      </c>
      <c r="Z4" s="66"/>
      <c r="AA4" s="66"/>
      <c r="AB4" s="66"/>
      <c r="AC4" s="66"/>
      <c r="AD4" s="66"/>
      <c r="AE4" s="66"/>
      <c r="AF4" s="66"/>
      <c r="AG4" s="66"/>
      <c r="AH4" s="66"/>
      <c r="AI4" s="66"/>
      <c r="AJ4" s="66"/>
      <c r="AK4" s="66"/>
      <c r="AL4" s="66"/>
      <c r="AM4" s="66"/>
      <c r="AN4" s="66"/>
      <c r="AO4" s="66"/>
      <c r="AP4" s="66"/>
      <c r="AQ4" s="340"/>
      <c r="AR4" s="124"/>
      <c r="AS4" s="124"/>
      <c r="AT4" s="124"/>
      <c r="AU4" s="124"/>
      <c r="AV4" s="124"/>
      <c r="AW4" s="124"/>
      <c r="AX4" s="124"/>
      <c r="AY4" s="124"/>
      <c r="AZ4" s="124"/>
    </row>
    <row r="5" spans="1:52">
      <c r="A5" s="331" t="s">
        <v>57</v>
      </c>
      <c r="B5" s="461">
        <v>1175.134</v>
      </c>
      <c r="C5" s="332"/>
      <c r="D5" s="332"/>
      <c r="E5" s="461">
        <v>556.62599999999998</v>
      </c>
      <c r="F5" s="332"/>
      <c r="G5" s="461">
        <v>427.87400000000002</v>
      </c>
      <c r="H5" s="332"/>
      <c r="I5" s="332"/>
      <c r="J5" s="461">
        <v>118.47199999999999</v>
      </c>
      <c r="K5" s="332"/>
      <c r="L5" s="461">
        <v>93.561999999999998</v>
      </c>
      <c r="M5" s="332"/>
      <c r="N5" s="332"/>
      <c r="O5" s="332">
        <v>-21.02606523060301</v>
      </c>
      <c r="P5" s="332">
        <v>136.524</v>
      </c>
      <c r="Q5" s="332"/>
      <c r="R5" s="332"/>
      <c r="S5" s="332">
        <v>32.652000000000001</v>
      </c>
      <c r="T5" s="332"/>
      <c r="U5" s="341">
        <v>69.58</v>
      </c>
      <c r="V5" s="341"/>
      <c r="W5" s="341"/>
      <c r="X5" s="341">
        <v>113.0956756094573</v>
      </c>
      <c r="Y5" s="341">
        <v>113.0956756094573</v>
      </c>
      <c r="Z5" s="341"/>
      <c r="AA5" s="341"/>
      <c r="AB5" s="341"/>
      <c r="AC5" s="341"/>
      <c r="AD5" s="341"/>
      <c r="AE5" s="341"/>
      <c r="AF5" s="341"/>
      <c r="AG5" s="341"/>
      <c r="AH5" s="341"/>
      <c r="AI5" s="341"/>
      <c r="AJ5" s="341"/>
      <c r="AK5" s="341"/>
      <c r="AL5" s="341"/>
      <c r="AM5" s="341"/>
      <c r="AN5" s="341"/>
      <c r="AO5" s="341"/>
      <c r="AP5" s="341"/>
      <c r="AQ5" s="341"/>
      <c r="AR5" s="115"/>
      <c r="AS5" s="115"/>
      <c r="AT5" s="115"/>
      <c r="AU5" s="115"/>
      <c r="AV5" s="115"/>
      <c r="AW5" s="115"/>
      <c r="AX5" s="115"/>
      <c r="AY5" s="115"/>
      <c r="AZ5" s="115"/>
    </row>
    <row r="6" spans="1:52">
      <c r="A6" s="26" t="s">
        <v>58</v>
      </c>
      <c r="B6" s="462">
        <v>939.61300000000006</v>
      </c>
      <c r="C6" s="27">
        <v>65.243562876954115</v>
      </c>
      <c r="D6" s="27"/>
      <c r="E6" s="462">
        <v>1566.202</v>
      </c>
      <c r="F6" s="27">
        <v>68.508308076157761</v>
      </c>
      <c r="G6" s="462">
        <v>1408.1869999999999</v>
      </c>
      <c r="H6" s="27">
        <v>64.456620001327408</v>
      </c>
      <c r="I6" s="27"/>
      <c r="J6" s="462">
        <v>354.14499999999998</v>
      </c>
      <c r="K6" s="27">
        <v>70.831408267881102</v>
      </c>
      <c r="L6" s="462">
        <v>359.762</v>
      </c>
      <c r="M6" s="27">
        <v>72.522718659538612</v>
      </c>
      <c r="N6" s="27"/>
      <c r="O6" s="27">
        <v>1.5860735009671334</v>
      </c>
      <c r="P6" s="27">
        <v>747.81299999999999</v>
      </c>
      <c r="Q6" s="27">
        <v>56.862027957564841</v>
      </c>
      <c r="R6" s="27"/>
      <c r="S6" s="27">
        <v>157.98400000000001</v>
      </c>
      <c r="T6" s="27">
        <v>53.849614834003688</v>
      </c>
      <c r="U6" s="67">
        <v>309.59500000000003</v>
      </c>
      <c r="V6" s="67">
        <v>80.487874628231523</v>
      </c>
      <c r="W6" s="67"/>
      <c r="X6" s="67">
        <v>95.966047194652631</v>
      </c>
      <c r="Y6" s="67">
        <v>95.966047194652631</v>
      </c>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row>
    <row r="7" spans="1:52">
      <c r="A7" s="28" t="s">
        <v>59</v>
      </c>
      <c r="B7" s="462">
        <v>500.54899999999998</v>
      </c>
      <c r="C7" s="27">
        <v>34.756437123045878</v>
      </c>
      <c r="D7" s="27"/>
      <c r="E7" s="462">
        <v>719.95</v>
      </c>
      <c r="F7" s="27">
        <v>31.491823148884873</v>
      </c>
      <c r="G7" s="462">
        <v>776.51900000000001</v>
      </c>
      <c r="H7" s="27">
        <v>35.543425771442827</v>
      </c>
      <c r="I7" s="27"/>
      <c r="J7" s="462">
        <v>145.83799999999999</v>
      </c>
      <c r="K7" s="27">
        <v>29.168591732118891</v>
      </c>
      <c r="L7" s="462">
        <v>136.31100000000001</v>
      </c>
      <c r="M7" s="27">
        <v>27.478289266794071</v>
      </c>
      <c r="N7" s="27"/>
      <c r="O7" s="27">
        <v>-6.5325909570893685</v>
      </c>
      <c r="P7" s="27">
        <v>567.322</v>
      </c>
      <c r="Q7" s="27">
        <v>43.137896004671759</v>
      </c>
      <c r="R7" s="27"/>
      <c r="S7" s="27">
        <v>135.39599999999999</v>
      </c>
      <c r="T7" s="27">
        <v>46.150385165996319</v>
      </c>
      <c r="U7" s="67">
        <v>75.054000000000002</v>
      </c>
      <c r="V7" s="67">
        <v>19.51238534972234</v>
      </c>
      <c r="W7" s="67"/>
      <c r="X7" s="67">
        <v>-44.567047770982903</v>
      </c>
      <c r="Y7" s="67">
        <v>-44.567047770982903</v>
      </c>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row>
    <row r="8" spans="1:52">
      <c r="A8" s="24" t="s">
        <v>60</v>
      </c>
      <c r="B8" s="460">
        <v>342.73700000000002</v>
      </c>
      <c r="C8" s="25">
        <v>23.798503223942863</v>
      </c>
      <c r="D8" s="25"/>
      <c r="E8" s="460">
        <v>419.39400000000001</v>
      </c>
      <c r="F8" s="25">
        <v>18.344998510595765</v>
      </c>
      <c r="G8" s="460">
        <v>445.029</v>
      </c>
      <c r="H8" s="25">
        <v>20.370210165674543</v>
      </c>
      <c r="I8" s="25"/>
      <c r="J8" s="460">
        <v>107.15300000000001</v>
      </c>
      <c r="K8" s="25">
        <v>21.431328665174618</v>
      </c>
      <c r="L8" s="460">
        <v>116.629</v>
      </c>
      <c r="M8" s="25">
        <v>23.510688050831742</v>
      </c>
      <c r="N8" s="25"/>
      <c r="O8" s="25">
        <v>8.8434294886750706</v>
      </c>
      <c r="P8" s="25">
        <v>398.08499999999998</v>
      </c>
      <c r="Q8" s="25">
        <v>30.269493041023889</v>
      </c>
      <c r="R8" s="25"/>
      <c r="S8" s="25">
        <v>100.095</v>
      </c>
      <c r="T8" s="25">
        <v>34.117867611970823</v>
      </c>
      <c r="U8" s="66">
        <v>94.938999999999993</v>
      </c>
      <c r="V8" s="66">
        <v>24.68204696241758</v>
      </c>
      <c r="W8" s="66"/>
      <c r="X8" s="66">
        <v>-5.1511064488735769</v>
      </c>
      <c r="Y8" s="66">
        <v>-5.1511064488735769</v>
      </c>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row>
    <row r="9" spans="1:52" ht="27">
      <c r="A9" s="29" t="s">
        <v>61</v>
      </c>
      <c r="B9" s="460">
        <v>41.517000000000003</v>
      </c>
      <c r="C9" s="25">
        <v>2.8828006849229464</v>
      </c>
      <c r="D9" s="25"/>
      <c r="E9" s="460">
        <v>24.17</v>
      </c>
      <c r="F9" s="25">
        <v>1.0572364268470691</v>
      </c>
      <c r="G9" s="460">
        <v>12.893000000000001</v>
      </c>
      <c r="H9" s="25">
        <v>0.59014832666195216</v>
      </c>
      <c r="I9" s="25"/>
      <c r="J9" s="460">
        <v>3.14</v>
      </c>
      <c r="K9" s="25">
        <v>0.62802135272599269</v>
      </c>
      <c r="L9" s="460">
        <v>6.875</v>
      </c>
      <c r="M9" s="25">
        <v>1.3858987074352709</v>
      </c>
      <c r="N9" s="25"/>
      <c r="O9" s="25">
        <v>118.94904458598728</v>
      </c>
      <c r="P9" s="25">
        <v>31.295999999999999</v>
      </c>
      <c r="Q9" s="25">
        <v>2.3796778432040488</v>
      </c>
      <c r="R9" s="25"/>
      <c r="S9" s="25">
        <v>8.8170000000000002</v>
      </c>
      <c r="T9" s="25">
        <v>3.0053173358783831</v>
      </c>
      <c r="U9" s="66">
        <v>4.6959999999999997</v>
      </c>
      <c r="V9" s="66">
        <v>1.220856471371228</v>
      </c>
      <c r="W9" s="66"/>
      <c r="X9" s="66">
        <v>-46.739253714415341</v>
      </c>
      <c r="Y9" s="66">
        <v>-46.739253714415341</v>
      </c>
      <c r="Z9" s="66"/>
      <c r="AA9" s="66"/>
      <c r="AB9" s="66"/>
      <c r="AC9" s="66"/>
      <c r="AD9" s="66"/>
      <c r="AE9" s="66"/>
      <c r="AF9" s="66"/>
      <c r="AG9" s="66"/>
      <c r="AH9" s="66"/>
      <c r="AI9" s="66"/>
      <c r="AJ9" s="66"/>
      <c r="AK9" s="66"/>
      <c r="AL9" s="66"/>
      <c r="AM9" s="66"/>
      <c r="AN9" s="66"/>
      <c r="AO9" s="66"/>
      <c r="AP9" s="66"/>
      <c r="AQ9" s="68"/>
      <c r="AR9" s="66"/>
      <c r="AS9" s="66"/>
      <c r="AT9" s="66"/>
      <c r="AU9" s="66"/>
      <c r="AV9" s="66"/>
      <c r="AW9" s="66"/>
      <c r="AX9" s="66"/>
      <c r="AY9" s="66"/>
      <c r="AZ9" s="68"/>
    </row>
    <row r="10" spans="1:52">
      <c r="A10" s="333" t="s">
        <v>62</v>
      </c>
      <c r="B10" s="463">
        <v>1440.162</v>
      </c>
      <c r="C10" s="334">
        <v>100</v>
      </c>
      <c r="D10" s="334"/>
      <c r="E10" s="463">
        <v>2286.1489999999999</v>
      </c>
      <c r="F10" s="334">
        <v>100</v>
      </c>
      <c r="G10" s="463">
        <v>2184.7049999999999</v>
      </c>
      <c r="H10" s="334">
        <v>100</v>
      </c>
      <c r="I10" s="334"/>
      <c r="J10" s="463">
        <v>499.983</v>
      </c>
      <c r="K10" s="334">
        <v>100</v>
      </c>
      <c r="L10" s="463">
        <v>496.06799999999998</v>
      </c>
      <c r="M10" s="334">
        <v>100</v>
      </c>
      <c r="N10" s="334"/>
      <c r="O10" s="334">
        <v>-0.78302662290518077</v>
      </c>
      <c r="P10" s="334">
        <v>1315.136</v>
      </c>
      <c r="Q10" s="334">
        <v>100</v>
      </c>
      <c r="R10" s="334"/>
      <c r="S10" s="334">
        <v>293.38</v>
      </c>
      <c r="T10" s="334">
        <v>100</v>
      </c>
      <c r="U10" s="342">
        <v>384.64800000000002</v>
      </c>
      <c r="V10" s="342">
        <v>100</v>
      </c>
      <c r="W10" s="342"/>
      <c r="X10" s="342">
        <v>31.109141727452471</v>
      </c>
      <c r="Y10" s="342">
        <v>31.109141727452471</v>
      </c>
      <c r="Z10" s="342"/>
      <c r="AA10" s="342"/>
      <c r="AB10" s="342"/>
      <c r="AC10" s="342"/>
      <c r="AD10" s="342"/>
      <c r="AE10" s="342"/>
      <c r="AF10" s="342"/>
      <c r="AG10" s="342"/>
      <c r="AH10" s="342"/>
      <c r="AI10" s="342"/>
      <c r="AJ10" s="342"/>
      <c r="AK10" s="342"/>
      <c r="AL10" s="342"/>
      <c r="AM10" s="342"/>
      <c r="AN10" s="342"/>
      <c r="AO10" s="342"/>
      <c r="AP10" s="342"/>
      <c r="AQ10" s="342"/>
      <c r="AR10" s="116"/>
      <c r="AS10" s="116"/>
      <c r="AT10" s="116"/>
      <c r="AU10" s="116"/>
      <c r="AV10" s="116"/>
      <c r="AW10" s="116"/>
      <c r="AX10" s="116"/>
      <c r="AY10" s="116"/>
      <c r="AZ10" s="116"/>
    </row>
    <row r="11" spans="1:52">
      <c r="A11" s="28" t="s">
        <v>63</v>
      </c>
      <c r="B11" s="462">
        <v>-776.99099999999999</v>
      </c>
      <c r="C11" s="27">
        <v>-53.951638773971254</v>
      </c>
      <c r="D11" s="27"/>
      <c r="E11" s="462">
        <v>-1015.681</v>
      </c>
      <c r="F11" s="27">
        <v>-44.42759417693248</v>
      </c>
      <c r="G11" s="462">
        <v>-1032.7239999999999</v>
      </c>
      <c r="H11" s="27">
        <v>-47.270638369940102</v>
      </c>
      <c r="I11" s="27"/>
      <c r="J11" s="462">
        <v>-276.322</v>
      </c>
      <c r="K11" s="27">
        <v>-55.266279053487821</v>
      </c>
      <c r="L11" s="462">
        <v>-295.83499999999998</v>
      </c>
      <c r="M11" s="27">
        <v>-59.635977325689218</v>
      </c>
      <c r="N11" s="27"/>
      <c r="O11" s="27">
        <v>7.0616888991828386</v>
      </c>
      <c r="P11" s="27">
        <v>-757.56299999999999</v>
      </c>
      <c r="Q11" s="27">
        <v>-57.603396150664267</v>
      </c>
      <c r="R11" s="27"/>
      <c r="S11" s="27">
        <v>-185.90899999999999</v>
      </c>
      <c r="T11" s="27">
        <v>-63.367986911173233</v>
      </c>
      <c r="U11" s="67">
        <v>-230.77</v>
      </c>
      <c r="V11" s="67">
        <v>-59.995112414467258</v>
      </c>
      <c r="W11" s="67"/>
      <c r="X11" s="67">
        <v>24.130623046759439</v>
      </c>
      <c r="Y11" s="67">
        <v>24.130623046759439</v>
      </c>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row>
    <row r="12" spans="1:52">
      <c r="A12" s="28" t="s">
        <v>64</v>
      </c>
      <c r="B12" s="462">
        <v>663.17100000000005</v>
      </c>
      <c r="C12" s="27">
        <v>46.048361226028739</v>
      </c>
      <c r="D12" s="27"/>
      <c r="E12" s="462">
        <v>1270.4690000000001</v>
      </c>
      <c r="F12" s="27">
        <v>55.572449564748403</v>
      </c>
      <c r="G12" s="462">
        <v>1151.98</v>
      </c>
      <c r="H12" s="27">
        <v>52.729315857289663</v>
      </c>
      <c r="I12" s="27"/>
      <c r="J12" s="462">
        <v>223.66399999999999</v>
      </c>
      <c r="K12" s="27">
        <v>44.734320966912868</v>
      </c>
      <c r="L12" s="462">
        <v>200.23599999999999</v>
      </c>
      <c r="M12" s="27">
        <v>40.364627430110389</v>
      </c>
      <c r="N12" s="27"/>
      <c r="O12" s="27">
        <v>-10.474640532226909</v>
      </c>
      <c r="P12" s="27">
        <v>557.57600000000002</v>
      </c>
      <c r="Q12" s="27">
        <v>42.396831962625917</v>
      </c>
      <c r="R12" s="27"/>
      <c r="S12" s="27">
        <v>107.46899999999999</v>
      </c>
      <c r="T12" s="27">
        <v>36.631331379098782</v>
      </c>
      <c r="U12" s="67">
        <v>153.881</v>
      </c>
      <c r="V12" s="67">
        <v>40.005667519394358</v>
      </c>
      <c r="W12" s="67"/>
      <c r="X12" s="67">
        <v>43.18640724301892</v>
      </c>
      <c r="Y12" s="67">
        <v>43.18640724301892</v>
      </c>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row>
    <row r="13" spans="1:52">
      <c r="A13" s="28" t="s">
        <v>65</v>
      </c>
      <c r="B13" s="462">
        <v>-501.03899999999999</v>
      </c>
      <c r="C13" s="27">
        <v>-34.790461073129272</v>
      </c>
      <c r="D13" s="27"/>
      <c r="E13" s="462">
        <v>-70.546000000000006</v>
      </c>
      <c r="F13" s="27">
        <v>-3.0858006192947185</v>
      </c>
      <c r="G13" s="462">
        <v>-160.762</v>
      </c>
      <c r="H13" s="27">
        <v>-7.3585220887945972</v>
      </c>
      <c r="I13" s="27"/>
      <c r="J13" s="462">
        <v>-19.806000000000001</v>
      </c>
      <c r="K13" s="27">
        <v>-3.961334685379303</v>
      </c>
      <c r="L13" s="462">
        <v>-29.134</v>
      </c>
      <c r="M13" s="27">
        <v>-5.8729851552609729</v>
      </c>
      <c r="N13" s="27"/>
      <c r="O13" s="27">
        <v>47.096839341613638</v>
      </c>
      <c r="P13" s="27">
        <v>-14.137</v>
      </c>
      <c r="Q13" s="27">
        <v>-1.0749458611124629</v>
      </c>
      <c r="R13" s="27"/>
      <c r="S13" s="27">
        <v>-10.667999999999999</v>
      </c>
      <c r="T13" s="27">
        <v>-3.6362396891403641</v>
      </c>
      <c r="U13" s="67">
        <v>-1.619</v>
      </c>
      <c r="V13" s="67">
        <v>-0.42090430731473971</v>
      </c>
      <c r="W13" s="67"/>
      <c r="X13" s="67">
        <v>-84.823772028496435</v>
      </c>
      <c r="Y13" s="67">
        <v>-84.823772028496435</v>
      </c>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row>
    <row r="14" spans="1:52">
      <c r="A14" s="333" t="s">
        <v>66</v>
      </c>
      <c r="B14" s="463">
        <v>162.13200000000001</v>
      </c>
      <c r="C14" s="334">
        <v>11.257900152899465</v>
      </c>
      <c r="D14" s="334"/>
      <c r="E14" s="463">
        <v>1199.924</v>
      </c>
      <c r="F14" s="334">
        <v>52.486692687134564</v>
      </c>
      <c r="G14" s="463">
        <v>991.21799999999996</v>
      </c>
      <c r="H14" s="334">
        <v>45.370793768495062</v>
      </c>
      <c r="I14" s="334"/>
      <c r="J14" s="463">
        <v>203.857</v>
      </c>
      <c r="K14" s="334">
        <v>40.772786274733342</v>
      </c>
      <c r="L14" s="463">
        <v>171.09800000000001</v>
      </c>
      <c r="M14" s="334">
        <v>34.490835933783274</v>
      </c>
      <c r="N14" s="334"/>
      <c r="O14" s="334">
        <v>-16.069597806305392</v>
      </c>
      <c r="P14" s="334">
        <v>41.26208485581958</v>
      </c>
      <c r="Q14" s="334">
        <v>443.22699999999998</v>
      </c>
      <c r="R14" s="334">
        <v>41.26208485581958</v>
      </c>
      <c r="S14" s="334">
        <v>543.43899999999996</v>
      </c>
      <c r="T14" s="334">
        <v>41.321886101513456</v>
      </c>
      <c r="U14" s="342">
        <v>1137.152</v>
      </c>
      <c r="V14" s="342">
        <v>57.50330460743691</v>
      </c>
      <c r="W14" s="342"/>
      <c r="X14" s="342"/>
      <c r="Y14" s="342"/>
      <c r="Z14" s="342"/>
      <c r="AA14" s="342"/>
      <c r="AB14" s="342"/>
      <c r="AC14" s="342"/>
      <c r="AD14" s="342"/>
      <c r="AE14" s="342"/>
      <c r="AF14" s="342"/>
      <c r="AG14" s="342"/>
      <c r="AH14" s="342"/>
      <c r="AI14" s="342">
        <v>-7.4009999999999998</v>
      </c>
      <c r="AJ14" s="342">
        <v>-0.61387094526669927</v>
      </c>
      <c r="AK14" s="342">
        <v>-7.4009999999999998</v>
      </c>
      <c r="AL14" s="342">
        <v>-0.61387094526669927</v>
      </c>
      <c r="AM14" s="342"/>
      <c r="AN14" s="342">
        <v>43.892000000000003</v>
      </c>
      <c r="AO14" s="342">
        <v>31.143434916805624</v>
      </c>
      <c r="AP14" s="342"/>
      <c r="AQ14" s="342">
        <v>-323.77381910896406</v>
      </c>
      <c r="AR14" s="66"/>
      <c r="AS14" s="66"/>
      <c r="AT14" s="66"/>
      <c r="AU14" s="66"/>
      <c r="AV14" s="66"/>
      <c r="AW14" s="66"/>
      <c r="AX14" s="66"/>
      <c r="AY14" s="66"/>
      <c r="AZ14" s="66"/>
    </row>
    <row r="15" spans="1:52">
      <c r="A15" s="24" t="s">
        <v>67</v>
      </c>
      <c r="B15" s="460">
        <v>-39.097000000000001</v>
      </c>
      <c r="C15" s="25"/>
      <c r="D15" s="25"/>
      <c r="E15" s="460">
        <v>-124.892</v>
      </c>
      <c r="F15" s="25"/>
      <c r="G15" s="460">
        <v>-108.851</v>
      </c>
      <c r="H15" s="25"/>
      <c r="I15" s="25"/>
      <c r="J15" s="460">
        <v>-25.672999999999998</v>
      </c>
      <c r="K15" s="25"/>
      <c r="L15" s="460">
        <v>-23.338999999999999</v>
      </c>
      <c r="M15" s="25"/>
      <c r="N15" s="25"/>
      <c r="O15" s="25">
        <v>-9.0912631947960847</v>
      </c>
      <c r="P15" s="25"/>
      <c r="Q15" s="25">
        <v>-18.443000000000001</v>
      </c>
      <c r="R15" s="25"/>
      <c r="S15" s="25">
        <v>-41.722000000000001</v>
      </c>
      <c r="T15" s="25"/>
      <c r="U15" s="66">
        <v>-38.896999999999998</v>
      </c>
      <c r="V15" s="66"/>
      <c r="W15" s="66"/>
      <c r="X15" s="66"/>
      <c r="Y15" s="66"/>
      <c r="Z15" s="66"/>
      <c r="AA15" s="66"/>
      <c r="AB15" s="66"/>
      <c r="AC15" s="66"/>
      <c r="AD15" s="66"/>
      <c r="AE15" s="66"/>
      <c r="AF15" s="66"/>
      <c r="AG15" s="66"/>
      <c r="AH15" s="66"/>
      <c r="AI15" s="66">
        <v>152.26</v>
      </c>
      <c r="AJ15" s="66">
        <v>39.595875537987432</v>
      </c>
      <c r="AK15" s="66">
        <v>277.23500000000001</v>
      </c>
      <c r="AL15" s="66">
        <v>50.254321471040342</v>
      </c>
      <c r="AM15" s="66"/>
      <c r="AN15" s="66">
        <v>-5.4420000000000002</v>
      </c>
      <c r="AO15" s="66"/>
      <c r="AP15" s="66"/>
      <c r="AQ15" s="66">
        <v>82.079994745829524</v>
      </c>
      <c r="AR15" s="116"/>
      <c r="AS15" s="116"/>
      <c r="AT15" s="116"/>
      <c r="AU15" s="116"/>
      <c r="AV15" s="116"/>
      <c r="AW15" s="116"/>
      <c r="AX15" s="116"/>
      <c r="AY15" s="116"/>
      <c r="AZ15" s="116"/>
    </row>
    <row r="16" spans="1:52">
      <c r="A16" s="331" t="s">
        <v>320</v>
      </c>
      <c r="B16" s="461">
        <v>123.035</v>
      </c>
      <c r="C16" s="332"/>
      <c r="D16" s="332"/>
      <c r="E16" s="461">
        <v>1075.0319999999999</v>
      </c>
      <c r="F16" s="332"/>
      <c r="G16" s="461">
        <v>882.36699999999996</v>
      </c>
      <c r="H16" s="332"/>
      <c r="I16" s="332"/>
      <c r="J16" s="461">
        <v>178.184</v>
      </c>
      <c r="K16" s="332"/>
      <c r="L16" s="461">
        <v>147.761</v>
      </c>
      <c r="M16" s="332"/>
      <c r="N16" s="332"/>
      <c r="O16" s="332">
        <v>-17.073923584609176</v>
      </c>
      <c r="P16" s="332"/>
      <c r="Q16" s="332">
        <v>424.78500000000003</v>
      </c>
      <c r="R16" s="332"/>
      <c r="S16" s="332">
        <v>501.71600000000001</v>
      </c>
      <c r="T16" s="332"/>
      <c r="U16" s="341">
        <v>1098.2570000000001</v>
      </c>
      <c r="V16" s="341"/>
      <c r="W16" s="341"/>
      <c r="X16" s="341"/>
      <c r="Y16" s="341"/>
      <c r="Z16" s="341"/>
      <c r="AA16" s="341"/>
      <c r="AB16" s="341"/>
      <c r="AC16" s="341"/>
      <c r="AD16" s="341"/>
      <c r="AE16" s="341"/>
      <c r="AF16" s="341"/>
      <c r="AG16" s="341"/>
      <c r="AH16" s="341"/>
      <c r="AI16" s="341">
        <v>-24.308</v>
      </c>
      <c r="AJ16" s="341"/>
      <c r="AK16" s="341">
        <v>-36.195</v>
      </c>
      <c r="AL16" s="341"/>
      <c r="AM16" s="341"/>
      <c r="AN16" s="341">
        <v>38.451000000000001</v>
      </c>
      <c r="AO16" s="341"/>
      <c r="AP16" s="341"/>
      <c r="AQ16" s="341">
        <v>48.901596182326813</v>
      </c>
      <c r="AR16" s="66"/>
      <c r="AS16" s="66"/>
      <c r="AT16" s="66"/>
      <c r="AU16" s="66"/>
      <c r="AV16" s="66"/>
      <c r="AW16" s="66"/>
      <c r="AX16" s="66"/>
      <c r="AY16" s="66"/>
      <c r="AZ16" s="66"/>
    </row>
    <row r="17" spans="1:52">
      <c r="P17" s="114"/>
      <c r="Q17" s="114"/>
      <c r="R17" s="114"/>
      <c r="S17" s="114"/>
      <c r="T17" s="114"/>
      <c r="U17" s="114"/>
      <c r="V17" s="114"/>
      <c r="W17" s="114"/>
      <c r="X17" s="114"/>
      <c r="Y17" s="114"/>
      <c r="Z17" s="114"/>
      <c r="AA17" s="114"/>
      <c r="AB17" s="114"/>
      <c r="AC17" s="114"/>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row>
    <row r="18" spans="1:52">
      <c r="A18" s="96" t="s">
        <v>232</v>
      </c>
    </row>
    <row r="19" spans="1:52"/>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XFC17"/>
  <sheetViews>
    <sheetView zoomScale="115" zoomScaleNormal="115" workbookViewId="0"/>
  </sheetViews>
  <sheetFormatPr defaultColWidth="0" defaultRowHeight="13.5" zeroHeight="1"/>
  <cols>
    <col min="1" max="1" width="28" style="33" customWidth="1"/>
    <col min="2" max="12" width="0" style="33" hidden="1" customWidth="1"/>
    <col min="13" max="13" width="6.42578125" style="33" customWidth="1"/>
    <col min="14" max="14" width="7.140625" style="33" bestFit="1" customWidth="1"/>
    <col min="15" max="18" width="6.42578125" style="33" customWidth="1"/>
    <col min="19" max="19" width="8.5703125" style="33" hidden="1" customWidth="1"/>
    <col min="20" max="20" width="7.42578125" style="33" customWidth="1"/>
    <col min="21" max="21" width="8" style="33" customWidth="1"/>
    <col min="22" max="22" width="7.85546875" style="33" customWidth="1"/>
    <col min="23" max="23" width="6.5703125" style="33" bestFit="1" customWidth="1"/>
    <col min="24" max="24" width="9.28515625" style="33" customWidth="1"/>
    <col min="25" max="25" width="9.140625" style="33" customWidth="1"/>
    <col min="26" max="16383" width="4.85546875" style="33" hidden="1"/>
    <col min="16384" max="16384" width="9.85546875" style="33" customWidth="1"/>
  </cols>
  <sheetData>
    <row r="1" spans="1:25">
      <c r="A1" s="281" t="s">
        <v>201</v>
      </c>
      <c r="B1" s="288"/>
      <c r="C1" s="288"/>
      <c r="D1" s="288"/>
      <c r="E1" s="289"/>
      <c r="F1" s="289"/>
      <c r="G1" s="289"/>
      <c r="H1" s="289"/>
      <c r="I1" s="289"/>
      <c r="J1" s="289"/>
      <c r="K1" s="289"/>
      <c r="L1" s="289"/>
      <c r="M1" s="282"/>
      <c r="N1" s="282"/>
      <c r="O1" s="282"/>
      <c r="P1" s="282"/>
      <c r="Q1" s="287"/>
      <c r="R1" s="282"/>
      <c r="S1" s="282"/>
      <c r="T1" s="283"/>
      <c r="U1" s="283"/>
      <c r="V1" s="284"/>
      <c r="W1" s="285"/>
      <c r="X1" s="285"/>
      <c r="Y1" s="487"/>
    </row>
    <row r="2" spans="1:25" ht="32.25" customHeight="1">
      <c r="A2" s="286" t="s">
        <v>368</v>
      </c>
      <c r="B2" s="286" t="s">
        <v>68</v>
      </c>
      <c r="C2" s="286" t="s">
        <v>69</v>
      </c>
      <c r="D2" s="286" t="s">
        <v>70</v>
      </c>
      <c r="E2" s="286" t="s">
        <v>71</v>
      </c>
      <c r="F2" s="286" t="s">
        <v>72</v>
      </c>
      <c r="G2" s="286" t="s">
        <v>73</v>
      </c>
      <c r="H2" s="286" t="s">
        <v>74</v>
      </c>
      <c r="I2" s="286" t="s">
        <v>75</v>
      </c>
      <c r="J2" s="286" t="s">
        <v>76</v>
      </c>
      <c r="K2" s="286" t="s">
        <v>77</v>
      </c>
      <c r="L2" s="282" t="s">
        <v>78</v>
      </c>
      <c r="M2" s="282" t="s">
        <v>79</v>
      </c>
      <c r="N2" s="282" t="s">
        <v>80</v>
      </c>
      <c r="O2" s="282" t="s">
        <v>81</v>
      </c>
      <c r="P2" s="282" t="s">
        <v>82</v>
      </c>
      <c r="Q2" s="349" t="s">
        <v>83</v>
      </c>
      <c r="R2" s="282" t="s">
        <v>84</v>
      </c>
      <c r="S2" s="282" t="s">
        <v>85</v>
      </c>
      <c r="T2" s="283"/>
      <c r="U2" s="414"/>
      <c r="V2" s="283"/>
      <c r="W2" s="284" t="s">
        <v>87</v>
      </c>
      <c r="X2" s="285"/>
      <c r="Y2" s="285"/>
    </row>
    <row r="3" spans="1:25" ht="17.649999999999999" customHeight="1">
      <c r="A3" s="379" t="s">
        <v>379</v>
      </c>
      <c r="B3" s="379" t="s">
        <v>68</v>
      </c>
      <c r="C3" s="379" t="s">
        <v>69</v>
      </c>
      <c r="D3" s="379" t="s">
        <v>70</v>
      </c>
      <c r="E3" s="379" t="s">
        <v>71</v>
      </c>
      <c r="F3" s="379" t="s">
        <v>72</v>
      </c>
      <c r="G3" s="379" t="s">
        <v>73</v>
      </c>
      <c r="H3" s="379" t="s">
        <v>74</v>
      </c>
      <c r="I3" s="379" t="s">
        <v>75</v>
      </c>
      <c r="J3" s="379" t="s">
        <v>76</v>
      </c>
      <c r="K3" s="379" t="s">
        <v>77</v>
      </c>
      <c r="L3" s="380" t="s">
        <v>78</v>
      </c>
      <c r="M3" s="380" t="s">
        <v>79</v>
      </c>
      <c r="N3" s="380" t="s">
        <v>80</v>
      </c>
      <c r="O3" s="380" t="s">
        <v>81</v>
      </c>
      <c r="P3" s="380" t="s">
        <v>82</v>
      </c>
      <c r="Q3" s="441" t="s">
        <v>83</v>
      </c>
      <c r="R3" s="380" t="s">
        <v>84</v>
      </c>
      <c r="S3" s="380" t="s">
        <v>370</v>
      </c>
      <c r="T3" s="380" t="s">
        <v>371</v>
      </c>
      <c r="V3" s="528">
        <v>46022</v>
      </c>
      <c r="W3" s="529">
        <v>2026</v>
      </c>
      <c r="X3" s="526">
        <v>45747</v>
      </c>
      <c r="Y3" s="527">
        <v>46112</v>
      </c>
    </row>
    <row r="4" spans="1:25" ht="29.25" customHeight="1">
      <c r="A4" s="343" t="s">
        <v>5</v>
      </c>
      <c r="B4" s="300"/>
      <c r="C4" s="344">
        <v>39813</v>
      </c>
      <c r="D4" s="344">
        <v>40178</v>
      </c>
      <c r="E4" s="344">
        <v>40543</v>
      </c>
      <c r="F4" s="344">
        <v>40908</v>
      </c>
      <c r="G4" s="344">
        <v>41274</v>
      </c>
      <c r="H4" s="344">
        <v>41639</v>
      </c>
      <c r="I4" s="344" t="s">
        <v>372</v>
      </c>
      <c r="J4" s="344">
        <v>42369</v>
      </c>
      <c r="K4" s="345">
        <v>42369</v>
      </c>
      <c r="L4" s="344">
        <v>42735</v>
      </c>
      <c r="M4" s="344">
        <v>43465</v>
      </c>
      <c r="N4" s="344">
        <v>43830</v>
      </c>
      <c r="O4" s="344">
        <v>44196</v>
      </c>
      <c r="P4" s="344">
        <v>44561</v>
      </c>
      <c r="Q4" s="344">
        <v>44756</v>
      </c>
      <c r="R4" s="346">
        <v>45291</v>
      </c>
      <c r="S4" s="344">
        <v>45291</v>
      </c>
      <c r="T4" s="344">
        <v>45657</v>
      </c>
      <c r="U4" s="346">
        <v>46022</v>
      </c>
      <c r="V4" s="381">
        <v>45747</v>
      </c>
      <c r="W4" s="381">
        <v>46112</v>
      </c>
      <c r="X4" s="382" t="s">
        <v>88</v>
      </c>
      <c r="Y4" s="382" t="s">
        <v>385</v>
      </c>
    </row>
    <row r="5" spans="1:25" ht="17.649999999999999" customHeight="1">
      <c r="A5" s="412" t="s">
        <v>373</v>
      </c>
      <c r="B5" s="413"/>
      <c r="C5" s="413"/>
      <c r="D5" s="413"/>
      <c r="E5" s="413"/>
      <c r="F5" s="414"/>
      <c r="G5" s="414"/>
      <c r="H5" s="414"/>
      <c r="I5" s="414"/>
      <c r="J5" s="415"/>
      <c r="K5" s="415"/>
      <c r="L5" s="415"/>
      <c r="M5" s="415"/>
      <c r="N5" s="416"/>
      <c r="O5" s="416"/>
      <c r="P5" s="416"/>
      <c r="Q5" s="416"/>
      <c r="R5" s="416"/>
      <c r="S5" s="416"/>
      <c r="T5" s="416"/>
      <c r="U5" s="414"/>
      <c r="V5" s="415"/>
      <c r="W5" s="416"/>
      <c r="X5" s="416"/>
      <c r="Y5" s="417"/>
    </row>
    <row r="6" spans="1:25" ht="17.649999999999999" customHeight="1">
      <c r="A6" s="35" t="s">
        <v>89</v>
      </c>
      <c r="B6" s="4"/>
      <c r="C6" s="4"/>
      <c r="D6" s="4"/>
      <c r="E6" s="4"/>
      <c r="F6" s="4"/>
      <c r="G6" s="4"/>
      <c r="H6" s="4"/>
      <c r="I6" s="4"/>
      <c r="J6" s="3"/>
      <c r="K6" s="3"/>
      <c r="L6" s="3"/>
      <c r="M6" s="3">
        <v>3.01</v>
      </c>
      <c r="N6" s="3">
        <v>3.13</v>
      </c>
      <c r="O6" s="3">
        <v>3.16</v>
      </c>
      <c r="P6" s="3">
        <v>2.58</v>
      </c>
      <c r="Q6" s="3">
        <v>2.68</v>
      </c>
      <c r="R6" s="3">
        <v>3.86</v>
      </c>
      <c r="S6" s="3">
        <v>3.86</v>
      </c>
      <c r="T6" s="3">
        <v>4.28</v>
      </c>
      <c r="U6" s="3">
        <v>3.9</v>
      </c>
      <c r="V6" s="3">
        <v>3.74</v>
      </c>
      <c r="W6" s="3">
        <v>3.51</v>
      </c>
      <c r="X6" s="3">
        <v>4.1428782890185412</v>
      </c>
      <c r="Y6" s="3">
        <v>3.8439164525760692</v>
      </c>
    </row>
    <row r="7" spans="1:25" ht="17.649999999999999" customHeight="1">
      <c r="A7" s="35" t="s">
        <v>90</v>
      </c>
      <c r="B7" s="4"/>
      <c r="C7" s="4"/>
      <c r="D7" s="4"/>
      <c r="E7" s="4"/>
      <c r="F7" s="4"/>
      <c r="G7" s="4"/>
      <c r="H7" s="4"/>
      <c r="I7" s="4"/>
      <c r="J7" s="3"/>
      <c r="K7" s="3"/>
      <c r="L7" s="3"/>
      <c r="M7" s="3">
        <v>1.39</v>
      </c>
      <c r="N7" s="3">
        <v>1.48</v>
      </c>
      <c r="O7" s="3">
        <v>1.1000000000000001</v>
      </c>
      <c r="P7" s="3">
        <v>1.2</v>
      </c>
      <c r="Q7" s="3">
        <v>1.1100000000000001</v>
      </c>
      <c r="R7" s="3">
        <v>2.2200000000000002</v>
      </c>
      <c r="S7" s="3">
        <v>2.2200000000000002</v>
      </c>
      <c r="T7" s="3">
        <v>2.25</v>
      </c>
      <c r="U7" s="3">
        <v>1.77</v>
      </c>
      <c r="V7" s="3">
        <v>1.51</v>
      </c>
      <c r="W7" s="3">
        <v>1.2</v>
      </c>
      <c r="X7" s="3">
        <v>2.0887548227605626</v>
      </c>
      <c r="Y7" s="3">
        <v>1.689461482662052</v>
      </c>
    </row>
    <row r="8" spans="1:25" ht="17.649999999999999" customHeight="1">
      <c r="A8" s="35" t="s">
        <v>91</v>
      </c>
      <c r="B8" s="4"/>
      <c r="C8" s="4"/>
      <c r="D8" s="4"/>
      <c r="E8" s="4"/>
      <c r="F8" s="4"/>
      <c r="G8" s="4"/>
      <c r="H8" s="4"/>
      <c r="I8" s="4"/>
      <c r="J8" s="3"/>
      <c r="K8" s="3"/>
      <c r="L8" s="3"/>
      <c r="M8" s="3">
        <v>11.07</v>
      </c>
      <c r="N8" s="3">
        <v>12.16</v>
      </c>
      <c r="O8" s="3">
        <v>9.57</v>
      </c>
      <c r="P8" s="3">
        <v>11.33</v>
      </c>
      <c r="Q8" s="3">
        <v>10.82</v>
      </c>
      <c r="R8" s="3">
        <v>20.64</v>
      </c>
      <c r="S8" s="3">
        <v>20.64</v>
      </c>
      <c r="T8" s="3">
        <v>18.920000000000002</v>
      </c>
      <c r="U8" s="3">
        <v>14.44</v>
      </c>
      <c r="V8" s="3">
        <v>12.85</v>
      </c>
      <c r="W8" s="3">
        <v>9.9700000000000006</v>
      </c>
      <c r="X8" s="3">
        <v>17.374481327824508</v>
      </c>
      <c r="Y8" s="3">
        <v>13.746321203509634</v>
      </c>
    </row>
    <row r="9" spans="1:25" ht="17.649999999999999" customHeight="1">
      <c r="A9" s="35" t="s">
        <v>360</v>
      </c>
      <c r="B9" s="4"/>
      <c r="C9" s="4"/>
      <c r="D9" s="4"/>
      <c r="E9" s="4"/>
      <c r="F9" s="4"/>
      <c r="G9" s="4"/>
      <c r="H9" s="4"/>
      <c r="I9" s="4"/>
      <c r="J9" s="3"/>
      <c r="K9" s="3"/>
      <c r="L9" s="3"/>
      <c r="M9" s="3">
        <v>1.84</v>
      </c>
      <c r="N9" s="3">
        <v>1.79</v>
      </c>
      <c r="O9" s="3">
        <v>1.57</v>
      </c>
      <c r="P9" s="3">
        <v>1.41</v>
      </c>
      <c r="Q9" s="3">
        <v>1.61</v>
      </c>
      <c r="R9" s="3">
        <v>2.95</v>
      </c>
      <c r="S9" s="3">
        <v>2.95</v>
      </c>
      <c r="T9" s="3">
        <v>3.09</v>
      </c>
      <c r="U9" s="3">
        <v>2.65</v>
      </c>
      <c r="V9" s="3">
        <v>2.79</v>
      </c>
      <c r="W9" s="3">
        <v>2.68</v>
      </c>
      <c r="X9" s="3">
        <v>2.9590186118106048</v>
      </c>
      <c r="Y9" s="3">
        <v>2.6285766306788236</v>
      </c>
    </row>
    <row r="10" spans="1:25" ht="17.649999999999999" customHeight="1">
      <c r="A10" s="35" t="s">
        <v>92</v>
      </c>
      <c r="B10" s="36"/>
      <c r="C10" s="4"/>
      <c r="D10" s="4"/>
      <c r="E10" s="4"/>
      <c r="F10" s="4"/>
      <c r="G10" s="4"/>
      <c r="H10" s="4"/>
      <c r="I10" s="4"/>
      <c r="J10" s="3"/>
      <c r="K10" s="3"/>
      <c r="L10" s="3"/>
      <c r="M10" s="3">
        <v>71.930000000000007</v>
      </c>
      <c r="N10" s="3">
        <v>80.84</v>
      </c>
      <c r="O10" s="3">
        <v>100.35</v>
      </c>
      <c r="P10" s="3">
        <v>80.95</v>
      </c>
      <c r="Q10" s="3">
        <v>74.89</v>
      </c>
      <c r="R10" s="3">
        <v>64.5</v>
      </c>
      <c r="S10" s="3">
        <v>64.5</v>
      </c>
      <c r="T10" s="3">
        <v>70.88</v>
      </c>
      <c r="U10" s="3">
        <v>75.19</v>
      </c>
      <c r="V10" s="3">
        <v>52.78</v>
      </c>
      <c r="W10" s="3">
        <v>46.08</v>
      </c>
      <c r="X10" s="3">
        <v>70.111348710524567</v>
      </c>
      <c r="Y10" s="3">
        <v>72.890993188796813</v>
      </c>
    </row>
    <row r="11" spans="1:25" ht="17.649999999999999" customHeight="1">
      <c r="A11" s="32" t="s">
        <v>93</v>
      </c>
      <c r="B11" s="36"/>
      <c r="C11" s="36"/>
      <c r="D11" s="4"/>
      <c r="E11" s="4"/>
      <c r="F11" s="4"/>
      <c r="G11" s="4"/>
      <c r="H11" s="4"/>
      <c r="I11" s="4"/>
      <c r="J11" s="3"/>
      <c r="K11" s="3"/>
      <c r="L11" s="3"/>
      <c r="M11" s="3"/>
      <c r="N11" s="3"/>
      <c r="O11" s="3"/>
      <c r="P11" s="3"/>
      <c r="Q11" s="3"/>
      <c r="R11" s="3"/>
      <c r="S11" s="3"/>
      <c r="T11" s="3"/>
      <c r="U11" s="3"/>
      <c r="V11" s="3"/>
      <c r="W11" s="3"/>
      <c r="X11" s="3"/>
      <c r="Y11" s="3"/>
    </row>
    <row r="12" spans="1:25" ht="17.649999999999999" customHeight="1">
      <c r="A12" s="37" t="s">
        <v>94</v>
      </c>
      <c r="B12" s="36"/>
      <c r="C12" s="4"/>
      <c r="D12" s="4"/>
      <c r="E12" s="4"/>
      <c r="F12" s="4"/>
      <c r="G12" s="4"/>
      <c r="H12" s="4"/>
      <c r="I12" s="4"/>
      <c r="J12" s="3"/>
      <c r="K12" s="3"/>
      <c r="L12" s="3"/>
      <c r="M12" s="3">
        <v>1.02</v>
      </c>
      <c r="N12" s="3">
        <v>1</v>
      </c>
      <c r="O12" s="3">
        <v>0.9</v>
      </c>
      <c r="P12" s="3">
        <v>0.85</v>
      </c>
      <c r="Q12" s="3">
        <v>0.84</v>
      </c>
      <c r="R12" s="3">
        <v>0.87</v>
      </c>
      <c r="S12" s="3">
        <v>0.87</v>
      </c>
      <c r="T12" s="3">
        <v>0.94</v>
      </c>
      <c r="U12" s="3">
        <v>0.93</v>
      </c>
      <c r="V12" s="3">
        <v>0.91</v>
      </c>
      <c r="W12" s="3">
        <v>0.89</v>
      </c>
      <c r="X12" s="3">
        <v>0.94004097846836687</v>
      </c>
      <c r="Y12" s="3">
        <v>0.92630976767490747</v>
      </c>
    </row>
    <row r="13" spans="1:25">
      <c r="A13" s="37" t="s">
        <v>95</v>
      </c>
      <c r="B13" s="36"/>
      <c r="C13" s="4"/>
      <c r="D13" s="4"/>
      <c r="E13" s="4"/>
      <c r="F13" s="4"/>
      <c r="G13" s="4"/>
      <c r="H13" s="4"/>
      <c r="I13" s="4"/>
      <c r="J13" s="3"/>
      <c r="K13" s="3"/>
      <c r="L13" s="3"/>
      <c r="M13" s="3">
        <v>0.73</v>
      </c>
      <c r="N13" s="3">
        <v>0.77</v>
      </c>
      <c r="O13" s="3">
        <v>0.76999999999999991</v>
      </c>
      <c r="P13" s="3">
        <v>0.69000000000000006</v>
      </c>
      <c r="Q13" s="3">
        <v>0.71000000000000008</v>
      </c>
      <c r="R13" s="3">
        <v>0.75000000000000011</v>
      </c>
      <c r="S13" s="3">
        <v>0.75000000000000011</v>
      </c>
      <c r="T13" s="3">
        <v>0.96</v>
      </c>
      <c r="U13" s="3">
        <v>0.92</v>
      </c>
      <c r="V13" s="3">
        <v>1.1099999999999999</v>
      </c>
      <c r="W13" s="3">
        <v>1.1599999999999997</v>
      </c>
      <c r="X13" s="3">
        <v>0.96026476567535624</v>
      </c>
      <c r="Y13" s="3">
        <v>0.92813756211340326</v>
      </c>
    </row>
    <row r="14" spans="1:25">
      <c r="A14" s="32" t="s">
        <v>374</v>
      </c>
      <c r="B14" s="36"/>
      <c r="C14" s="36"/>
      <c r="D14" s="38"/>
      <c r="E14" s="38"/>
      <c r="F14" s="38"/>
      <c r="G14" s="4"/>
      <c r="H14" s="38"/>
      <c r="I14" s="4"/>
      <c r="J14" s="3"/>
      <c r="K14" s="3"/>
      <c r="L14" s="3"/>
      <c r="M14" s="3"/>
      <c r="N14" s="3"/>
      <c r="O14" s="3"/>
      <c r="P14" s="3"/>
      <c r="Q14" s="3"/>
      <c r="R14" s="3"/>
      <c r="S14" s="3"/>
      <c r="T14" s="3"/>
      <c r="U14" s="3"/>
      <c r="V14" s="3"/>
      <c r="W14" s="3"/>
      <c r="X14" s="3"/>
      <c r="Y14" s="3"/>
    </row>
    <row r="15" spans="1:25" s="42" customFormat="1" ht="54" customHeight="1">
      <c r="A15" s="383" t="s">
        <v>96</v>
      </c>
      <c r="B15" s="384"/>
      <c r="C15" s="385"/>
      <c r="D15" s="385"/>
      <c r="E15" s="385"/>
      <c r="F15" s="385"/>
      <c r="G15" s="385"/>
      <c r="H15" s="385"/>
      <c r="I15" s="385"/>
      <c r="J15" s="386"/>
      <c r="K15" s="386"/>
      <c r="L15" s="386"/>
      <c r="M15" s="386">
        <v>2.64</v>
      </c>
      <c r="N15" s="386">
        <v>1.53</v>
      </c>
      <c r="O15" s="386">
        <v>1.59</v>
      </c>
      <c r="P15" s="386">
        <v>1.1399999999999999</v>
      </c>
      <c r="Q15" s="386">
        <v>1.03</v>
      </c>
      <c r="R15" s="386">
        <v>0.98</v>
      </c>
      <c r="S15" s="386">
        <v>0.98</v>
      </c>
      <c r="T15" s="513">
        <v>1.0900000000000001</v>
      </c>
      <c r="U15" s="513">
        <v>1.1599999999999999</v>
      </c>
      <c r="V15" s="513">
        <v>1.1000000000000001</v>
      </c>
      <c r="W15" s="513">
        <v>1.1299999999999999</v>
      </c>
      <c r="X15" s="514"/>
      <c r="Y15" s="512"/>
    </row>
    <row r="16" spans="1:25" ht="13.5" customHeight="1">
      <c r="A16" s="35" t="s">
        <v>233</v>
      </c>
      <c r="B16" s="36"/>
      <c r="C16" s="4"/>
      <c r="D16" s="4"/>
      <c r="E16" s="4"/>
      <c r="F16" s="4"/>
      <c r="G16" s="4"/>
      <c r="H16" s="4"/>
      <c r="I16" s="4"/>
      <c r="J16" s="3"/>
      <c r="K16" s="3"/>
      <c r="L16" s="3"/>
      <c r="M16" s="3"/>
      <c r="N16" s="3"/>
      <c r="O16" s="3"/>
      <c r="P16" s="3"/>
      <c r="Q16" s="3"/>
      <c r="R16" s="3"/>
      <c r="S16" s="3"/>
      <c r="T16" s="3"/>
      <c r="U16" s="3"/>
      <c r="V16" s="3"/>
      <c r="W16" s="3"/>
      <c r="X16" s="3"/>
    </row>
    <row r="17" spans="1:24">
      <c r="A17" s="33" t="s">
        <v>232</v>
      </c>
      <c r="B17" s="36"/>
      <c r="C17" s="36"/>
      <c r="D17" s="36"/>
      <c r="E17" s="36"/>
      <c r="J17" s="34"/>
      <c r="K17" s="34"/>
      <c r="L17" s="34"/>
      <c r="M17" s="34"/>
      <c r="N17" s="34"/>
      <c r="O17" s="34"/>
      <c r="P17" s="34"/>
      <c r="Q17" s="34"/>
      <c r="R17" s="34"/>
      <c r="S17" s="34"/>
      <c r="T17" s="34"/>
      <c r="U17" s="34"/>
      <c r="V17" s="34"/>
      <c r="W17" s="34"/>
      <c r="X17" s="3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U53"/>
  <sheetViews>
    <sheetView showGridLines="0" zoomScale="115" zoomScaleNormal="115" workbookViewId="0">
      <selection activeCell="H43" sqref="H43"/>
    </sheetView>
  </sheetViews>
  <sheetFormatPr defaultColWidth="0" defaultRowHeight="13.5" zeroHeight="1"/>
  <cols>
    <col min="1" max="1" width="6.5703125" style="129" customWidth="1"/>
    <col min="2" max="2" width="6.5703125" style="96" customWidth="1"/>
    <col min="3" max="3" width="0.42578125" style="96" customWidth="1"/>
    <col min="4" max="5" width="6.5703125" style="96" customWidth="1"/>
    <col min="6" max="6" width="0.42578125" style="96" customWidth="1"/>
    <col min="7" max="8" width="6.5703125" style="96" customWidth="1"/>
    <col min="9" max="9" width="0.5703125" style="96" customWidth="1"/>
    <col min="10" max="11" width="6.5703125" style="96" customWidth="1"/>
    <col min="12" max="12" width="0.42578125" style="96" customWidth="1"/>
    <col min="13" max="14" width="6.5703125" style="96" customWidth="1"/>
    <col min="15" max="15" width="0.42578125" style="96" customWidth="1"/>
    <col min="16" max="16" width="6.5703125" style="96" customWidth="1"/>
    <col min="17" max="17" width="0.5703125" style="96" customWidth="1"/>
    <col min="18" max="18" width="6.5703125" style="96" customWidth="1"/>
    <col min="19" max="19" width="6.42578125" style="96" customWidth="1"/>
    <col min="20" max="20" width="0.42578125" style="96" customWidth="1"/>
    <col min="21" max="21" width="6.42578125" style="96" customWidth="1"/>
    <col min="22" max="16384" width="9.140625" style="96" hidden="1"/>
  </cols>
  <sheetData>
    <row r="1" spans="1:21">
      <c r="A1" s="126" t="s">
        <v>361</v>
      </c>
    </row>
    <row r="2" spans="1:21"/>
    <row r="3" spans="1:21">
      <c r="A3" s="126"/>
      <c r="B3" s="41"/>
      <c r="C3" s="39"/>
      <c r="D3" s="552" t="s">
        <v>97</v>
      </c>
      <c r="E3" s="552"/>
      <c r="F3" s="552"/>
      <c r="G3" s="552"/>
      <c r="H3" s="552"/>
      <c r="I3" s="552"/>
      <c r="J3" s="552"/>
      <c r="K3" s="552"/>
      <c r="L3" s="552"/>
      <c r="M3" s="552"/>
      <c r="N3" s="552"/>
      <c r="O3" s="40"/>
      <c r="P3" s="552" t="s">
        <v>98</v>
      </c>
      <c r="Q3" s="552"/>
      <c r="R3" s="552"/>
      <c r="S3" s="552"/>
      <c r="T3" s="552"/>
      <c r="U3" s="552"/>
    </row>
    <row r="4" spans="1:21">
      <c r="A4" s="290"/>
      <c r="B4" s="291" t="s">
        <v>99</v>
      </c>
      <c r="C4" s="42"/>
      <c r="D4" s="553" t="s">
        <v>100</v>
      </c>
      <c r="E4" s="553"/>
      <c r="F4" s="553"/>
      <c r="G4" s="553"/>
      <c r="H4" s="553"/>
      <c r="I4" s="433"/>
      <c r="J4" s="553" t="s">
        <v>101</v>
      </c>
      <c r="K4" s="553"/>
      <c r="L4" s="553"/>
      <c r="M4" s="553"/>
      <c r="N4" s="553"/>
      <c r="O4" s="43"/>
      <c r="P4" s="553" t="s">
        <v>102</v>
      </c>
      <c r="Q4" s="553"/>
      <c r="R4" s="553"/>
      <c r="S4" s="553" t="s">
        <v>103</v>
      </c>
      <c r="T4" s="553"/>
      <c r="U4" s="553"/>
    </row>
    <row r="5" spans="1:21">
      <c r="A5" s="442"/>
      <c r="B5" s="443" t="s">
        <v>104</v>
      </c>
      <c r="C5" s="281"/>
      <c r="D5" s="554" t="s">
        <v>105</v>
      </c>
      <c r="E5" s="554"/>
      <c r="F5" s="70"/>
      <c r="G5" s="553" t="s">
        <v>106</v>
      </c>
      <c r="H5" s="553"/>
      <c r="I5" s="433"/>
      <c r="J5" s="553" t="s">
        <v>107</v>
      </c>
      <c r="K5" s="553"/>
      <c r="L5" s="40"/>
      <c r="M5" s="553" t="s">
        <v>108</v>
      </c>
      <c r="N5" s="553"/>
      <c r="O5" s="43"/>
      <c r="P5" s="70"/>
      <c r="Q5" s="70"/>
      <c r="R5" s="70"/>
      <c r="S5" s="70"/>
      <c r="T5" s="70"/>
      <c r="U5" s="70"/>
    </row>
    <row r="6" spans="1:21">
      <c r="A6" s="421" t="s">
        <v>5</v>
      </c>
      <c r="B6" s="444" t="s">
        <v>317</v>
      </c>
      <c r="C6" s="445"/>
      <c r="D6" s="444" t="s">
        <v>359</v>
      </c>
      <c r="E6" s="444" t="s">
        <v>109</v>
      </c>
      <c r="F6" s="444"/>
      <c r="G6" s="444" t="s">
        <v>359</v>
      </c>
      <c r="H6" s="444" t="s">
        <v>109</v>
      </c>
      <c r="I6" s="444"/>
      <c r="J6" s="444" t="s">
        <v>359</v>
      </c>
      <c r="K6" s="444" t="s">
        <v>109</v>
      </c>
      <c r="L6" s="444"/>
      <c r="M6" s="444" t="s">
        <v>359</v>
      </c>
      <c r="N6" s="444" t="s">
        <v>109</v>
      </c>
      <c r="O6" s="444"/>
      <c r="P6" s="444" t="s">
        <v>359</v>
      </c>
      <c r="Q6" s="444"/>
      <c r="R6" s="444" t="s">
        <v>318</v>
      </c>
      <c r="S6" s="444" t="s">
        <v>359</v>
      </c>
      <c r="T6" s="444"/>
      <c r="U6" s="444" t="s">
        <v>318</v>
      </c>
    </row>
    <row r="7" spans="1:21">
      <c r="A7" s="128">
        <v>43100</v>
      </c>
      <c r="B7" s="350">
        <v>0</v>
      </c>
      <c r="C7" s="240"/>
      <c r="D7" s="156">
        <v>1.68</v>
      </c>
      <c r="E7" s="156">
        <v>1.99</v>
      </c>
      <c r="F7" s="156"/>
      <c r="G7" s="156">
        <v>4.47</v>
      </c>
      <c r="H7" s="156">
        <v>4.4400000000000004</v>
      </c>
      <c r="I7" s="156"/>
      <c r="J7" s="156">
        <v>2.1</v>
      </c>
      <c r="K7" s="156">
        <v>2.38</v>
      </c>
      <c r="L7" s="156"/>
      <c r="M7" s="156">
        <v>1.32</v>
      </c>
      <c r="N7" s="156">
        <v>1.96</v>
      </c>
      <c r="O7" s="156"/>
      <c r="P7" s="156">
        <v>0.34</v>
      </c>
      <c r="Q7" s="156"/>
      <c r="R7" s="156">
        <v>0.14000000000000001</v>
      </c>
      <c r="S7" s="156">
        <v>0.46</v>
      </c>
      <c r="T7" s="156"/>
      <c r="U7" s="156">
        <v>0.53</v>
      </c>
    </row>
    <row r="8" spans="1:21">
      <c r="A8" s="128">
        <v>43465</v>
      </c>
      <c r="B8" s="350">
        <v>0</v>
      </c>
      <c r="C8" s="240"/>
      <c r="D8" s="156">
        <v>1.61</v>
      </c>
      <c r="E8" s="156">
        <v>1.89</v>
      </c>
      <c r="F8" s="156"/>
      <c r="G8" s="156">
        <v>4.92</v>
      </c>
      <c r="H8" s="156">
        <v>4.6500000000000004</v>
      </c>
      <c r="I8" s="156"/>
      <c r="J8" s="156">
        <v>1.94</v>
      </c>
      <c r="K8" s="156">
        <v>2.23</v>
      </c>
      <c r="L8" s="156"/>
      <c r="M8" s="156">
        <v>1.26</v>
      </c>
      <c r="N8" s="156">
        <v>1.83</v>
      </c>
      <c r="O8" s="156"/>
      <c r="P8" s="156">
        <v>0.31</v>
      </c>
      <c r="Q8" s="156"/>
      <c r="R8" s="156">
        <v>0.17</v>
      </c>
      <c r="S8" s="156">
        <v>0.48</v>
      </c>
      <c r="T8" s="156"/>
      <c r="U8" s="156">
        <v>0.57999999999999996</v>
      </c>
    </row>
    <row r="9" spans="1:21">
      <c r="A9" s="128">
        <v>43830</v>
      </c>
      <c r="B9" s="350">
        <v>0</v>
      </c>
      <c r="C9" s="240"/>
      <c r="D9" s="156">
        <v>1.46</v>
      </c>
      <c r="E9" s="156">
        <v>1.81</v>
      </c>
      <c r="F9" s="156"/>
      <c r="G9" s="156">
        <v>5.38</v>
      </c>
      <c r="H9" s="156">
        <v>4.5999999999999996</v>
      </c>
      <c r="I9" s="156"/>
      <c r="J9" s="156">
        <v>1.86</v>
      </c>
      <c r="K9" s="156">
        <v>2.23</v>
      </c>
      <c r="L9" s="156"/>
      <c r="M9" s="156">
        <v>1.25</v>
      </c>
      <c r="N9" s="156">
        <v>1.48</v>
      </c>
      <c r="O9" s="156"/>
      <c r="P9" s="156">
        <v>0.21</v>
      </c>
      <c r="Q9" s="156"/>
      <c r="R9" s="156">
        <v>0.18</v>
      </c>
      <c r="S9" s="156">
        <v>0.52</v>
      </c>
      <c r="T9" s="156"/>
      <c r="U9" s="156">
        <v>0.35</v>
      </c>
    </row>
    <row r="10" spans="1:21">
      <c r="A10" s="128">
        <v>44196</v>
      </c>
      <c r="B10" s="350">
        <v>0</v>
      </c>
      <c r="C10" s="240"/>
      <c r="D10" s="156">
        <v>1.35</v>
      </c>
      <c r="E10" s="156">
        <v>1.76</v>
      </c>
      <c r="F10" s="156"/>
      <c r="G10" s="156">
        <v>4.9800000000000004</v>
      </c>
      <c r="H10" s="156">
        <v>4.47</v>
      </c>
      <c r="I10" s="156"/>
      <c r="J10" s="156">
        <v>1.81</v>
      </c>
      <c r="K10" s="156">
        <v>2.2799999999999998</v>
      </c>
      <c r="L10" s="156"/>
      <c r="M10" s="156">
        <v>1.31</v>
      </c>
      <c r="N10" s="156">
        <v>1.83</v>
      </c>
      <c r="O10" s="156"/>
      <c r="P10" s="156">
        <v>0.16</v>
      </c>
      <c r="Q10" s="156"/>
      <c r="R10" s="156">
        <v>0.13</v>
      </c>
      <c r="S10" s="156">
        <v>0.5</v>
      </c>
      <c r="T10" s="156"/>
      <c r="U10" s="156">
        <v>0.28000000000000003</v>
      </c>
    </row>
    <row r="11" spans="1:21">
      <c r="A11" s="128">
        <v>44561</v>
      </c>
      <c r="B11" s="350">
        <v>0</v>
      </c>
      <c r="C11" s="240"/>
      <c r="D11" s="156">
        <v>1.34</v>
      </c>
      <c r="E11" s="156">
        <v>1.59</v>
      </c>
      <c r="F11" s="156"/>
      <c r="G11" s="156">
        <v>5.1100000000000003</v>
      </c>
      <c r="H11" s="156">
        <v>4.6900000000000004</v>
      </c>
      <c r="I11" s="156"/>
      <c r="J11" s="156">
        <v>1.72</v>
      </c>
      <c r="K11" s="156">
        <v>1.93</v>
      </c>
      <c r="L11" s="156"/>
      <c r="M11" s="156">
        <v>1.0900000000000001</v>
      </c>
      <c r="N11" s="156">
        <v>1.43</v>
      </c>
      <c r="O11" s="294"/>
      <c r="P11" s="156">
        <v>0.16</v>
      </c>
      <c r="Q11" s="294"/>
      <c r="R11" s="156">
        <v>0.05</v>
      </c>
      <c r="S11" s="156">
        <v>0.47</v>
      </c>
      <c r="T11" s="156"/>
      <c r="U11" s="156">
        <v>0.21</v>
      </c>
    </row>
    <row r="12" spans="1:21">
      <c r="A12" s="128">
        <v>44926</v>
      </c>
      <c r="B12" s="350">
        <v>2.5</v>
      </c>
      <c r="C12" s="240"/>
      <c r="D12" s="156">
        <v>3.07</v>
      </c>
      <c r="E12" s="156">
        <v>3.83</v>
      </c>
      <c r="F12" s="156"/>
      <c r="G12" s="156">
        <v>6.66</v>
      </c>
      <c r="H12" s="156">
        <v>6.69</v>
      </c>
      <c r="I12" s="156"/>
      <c r="J12" s="156">
        <v>3.69</v>
      </c>
      <c r="K12" s="156">
        <v>3.99</v>
      </c>
      <c r="L12" s="156"/>
      <c r="M12" s="156">
        <v>3.36</v>
      </c>
      <c r="N12" s="156">
        <v>3.73</v>
      </c>
      <c r="O12" s="294"/>
      <c r="P12" s="156">
        <v>1.35</v>
      </c>
      <c r="Q12" s="294"/>
      <c r="R12" s="156">
        <v>0.18</v>
      </c>
      <c r="S12" s="156">
        <v>1.87</v>
      </c>
      <c r="T12" s="156"/>
      <c r="U12" s="156">
        <v>1.38</v>
      </c>
    </row>
    <row r="13" spans="1:21" hidden="1">
      <c r="A13" s="128">
        <v>44957</v>
      </c>
      <c r="B13" s="350">
        <v>2.5</v>
      </c>
      <c r="C13" s="240"/>
      <c r="D13" s="156">
        <v>3.46</v>
      </c>
      <c r="E13" s="156">
        <v>4.3499999999999996</v>
      </c>
      <c r="F13" s="156"/>
      <c r="G13" s="156">
        <v>7.44</v>
      </c>
      <c r="H13" s="156">
        <v>6.75</v>
      </c>
      <c r="I13" s="156"/>
      <c r="J13" s="156">
        <v>4.0199999999999996</v>
      </c>
      <c r="K13" s="156">
        <v>4.3600000000000003</v>
      </c>
      <c r="L13" s="156"/>
      <c r="M13" s="156">
        <v>3.47</v>
      </c>
      <c r="N13" s="156">
        <v>4.2300000000000004</v>
      </c>
      <c r="O13" s="294"/>
      <c r="P13" s="156">
        <v>1.53</v>
      </c>
      <c r="Q13" s="294"/>
      <c r="R13" s="156">
        <v>0.24</v>
      </c>
      <c r="S13" s="156">
        <v>2</v>
      </c>
      <c r="T13" s="156"/>
      <c r="U13" s="156">
        <v>1.42</v>
      </c>
    </row>
    <row r="14" spans="1:21" hidden="1">
      <c r="A14" s="128">
        <v>44985</v>
      </c>
      <c r="B14" s="350">
        <v>3</v>
      </c>
      <c r="C14" s="240"/>
      <c r="D14" s="156">
        <v>3.66</v>
      </c>
      <c r="E14" s="156">
        <v>4.59</v>
      </c>
      <c r="F14" s="156"/>
      <c r="G14" s="156">
        <v>7.45</v>
      </c>
      <c r="H14" s="156">
        <v>6.71</v>
      </c>
      <c r="I14" s="156"/>
      <c r="J14" s="156">
        <v>4.3</v>
      </c>
      <c r="K14" s="156">
        <v>4.37</v>
      </c>
      <c r="L14" s="156"/>
      <c r="M14" s="156">
        <v>3.66</v>
      </c>
      <c r="N14" s="156">
        <v>3.91</v>
      </c>
      <c r="O14" s="156"/>
      <c r="P14" s="156">
        <v>1.86</v>
      </c>
      <c r="Q14" s="156"/>
      <c r="R14" s="156">
        <v>0.36</v>
      </c>
      <c r="S14" s="156">
        <v>2.15</v>
      </c>
      <c r="T14" s="156"/>
      <c r="U14" s="156">
        <v>1.54</v>
      </c>
    </row>
    <row r="15" spans="1:21" hidden="1">
      <c r="A15" s="128">
        <v>45016</v>
      </c>
      <c r="B15" s="350">
        <v>3.5</v>
      </c>
      <c r="C15" s="240"/>
      <c r="D15" s="156">
        <v>3.88</v>
      </c>
      <c r="E15" s="156">
        <v>4.74</v>
      </c>
      <c r="F15" s="156"/>
      <c r="G15" s="156">
        <v>7.84</v>
      </c>
      <c r="H15" s="156">
        <v>5.16</v>
      </c>
      <c r="I15" s="156"/>
      <c r="J15" s="156">
        <v>4.5999999999999996</v>
      </c>
      <c r="K15" s="156">
        <v>4.28</v>
      </c>
      <c r="L15" s="156"/>
      <c r="M15" s="156">
        <v>4.13</v>
      </c>
      <c r="N15" s="156">
        <v>4.3499999999999996</v>
      </c>
      <c r="O15" s="156"/>
      <c r="P15" s="156">
        <v>2.09</v>
      </c>
      <c r="Q15" s="156"/>
      <c r="R15" s="156">
        <v>0.57999999999999996</v>
      </c>
      <c r="S15" s="156">
        <v>2.16</v>
      </c>
      <c r="T15" s="156"/>
      <c r="U15" s="156">
        <v>1.94</v>
      </c>
    </row>
    <row r="16" spans="1:21" hidden="1">
      <c r="A16" s="128">
        <v>45046</v>
      </c>
      <c r="B16" s="350">
        <v>3.5</v>
      </c>
      <c r="C16" s="240"/>
      <c r="D16" s="156">
        <v>4.1100000000000003</v>
      </c>
      <c r="E16" s="156">
        <v>4.8</v>
      </c>
      <c r="F16" s="156"/>
      <c r="G16" s="156">
        <v>8.2899999999999991</v>
      </c>
      <c r="H16" s="156">
        <v>6.74</v>
      </c>
      <c r="I16" s="156"/>
      <c r="J16" s="156">
        <v>4.75</v>
      </c>
      <c r="K16" s="156">
        <v>4.4800000000000004</v>
      </c>
      <c r="L16" s="156"/>
      <c r="M16" s="156">
        <v>4.32</v>
      </c>
      <c r="N16" s="156">
        <v>4.8099999999999996</v>
      </c>
      <c r="O16" s="156"/>
      <c r="P16" s="156">
        <v>2.27</v>
      </c>
      <c r="Q16" s="156"/>
      <c r="R16" s="156">
        <v>0.44</v>
      </c>
      <c r="S16" s="156">
        <v>2.29</v>
      </c>
      <c r="T16" s="156"/>
      <c r="U16" s="156">
        <v>1.87</v>
      </c>
    </row>
    <row r="17" spans="1:21" s="185" customFormat="1" hidden="1">
      <c r="A17" s="128">
        <v>45077</v>
      </c>
      <c r="B17" s="350">
        <v>3.75</v>
      </c>
      <c r="C17" s="240"/>
      <c r="D17" s="156">
        <v>4.2300000000000004</v>
      </c>
      <c r="E17" s="156">
        <v>5.17</v>
      </c>
      <c r="F17" s="156"/>
      <c r="G17" s="156">
        <v>8.36</v>
      </c>
      <c r="H17" s="156">
        <v>6.33</v>
      </c>
      <c r="I17" s="156"/>
      <c r="J17" s="156">
        <v>4.95</v>
      </c>
      <c r="K17" s="156">
        <v>4.7699999999999996</v>
      </c>
      <c r="L17" s="156"/>
      <c r="M17" s="156">
        <v>4.49</v>
      </c>
      <c r="N17" s="156">
        <v>5.32</v>
      </c>
      <c r="O17" s="294"/>
      <c r="P17" s="156">
        <v>2.4900000000000002</v>
      </c>
      <c r="Q17" s="294"/>
      <c r="R17" s="156">
        <v>0.47</v>
      </c>
      <c r="S17" s="156">
        <v>2.38</v>
      </c>
      <c r="T17" s="156"/>
      <c r="U17" s="156">
        <v>1.96</v>
      </c>
    </row>
    <row r="18" spans="1:21" hidden="1">
      <c r="A18" s="128">
        <v>45107</v>
      </c>
      <c r="B18" s="350">
        <v>4</v>
      </c>
      <c r="C18" s="293"/>
      <c r="D18" s="292">
        <v>4.3899999999999997</v>
      </c>
      <c r="E18" s="292">
        <v>5.07</v>
      </c>
      <c r="F18" s="292"/>
      <c r="G18" s="292">
        <v>7.02</v>
      </c>
      <c r="H18" s="292">
        <v>6.55</v>
      </c>
      <c r="I18" s="292"/>
      <c r="J18" s="292">
        <v>5.18</v>
      </c>
      <c r="K18" s="292">
        <v>4.96</v>
      </c>
      <c r="L18" s="292"/>
      <c r="M18" s="292">
        <v>4.75</v>
      </c>
      <c r="N18" s="292">
        <v>5.04</v>
      </c>
      <c r="O18" s="295"/>
      <c r="P18" s="292">
        <v>2.73</v>
      </c>
      <c r="Q18" s="295"/>
      <c r="R18" s="292">
        <v>0.72</v>
      </c>
      <c r="S18" s="292">
        <v>2.58</v>
      </c>
      <c r="T18" s="292"/>
      <c r="U18" s="292">
        <v>2.23</v>
      </c>
    </row>
    <row r="19" spans="1:21" hidden="1">
      <c r="A19" s="128">
        <v>45138</v>
      </c>
      <c r="B19" s="350">
        <v>4</v>
      </c>
      <c r="C19" s="240"/>
      <c r="D19" s="156">
        <v>4.55</v>
      </c>
      <c r="E19" s="156">
        <v>5.5</v>
      </c>
      <c r="F19" s="156"/>
      <c r="G19" s="156">
        <v>8.41</v>
      </c>
      <c r="H19" s="156">
        <v>7.05</v>
      </c>
      <c r="I19" s="156"/>
      <c r="J19" s="156">
        <v>5.37</v>
      </c>
      <c r="K19" s="156">
        <v>5.23</v>
      </c>
      <c r="L19" s="156"/>
      <c r="M19" s="156">
        <v>4.8899999999999997</v>
      </c>
      <c r="N19" s="156">
        <v>5.0199999999999996</v>
      </c>
      <c r="O19" s="156"/>
      <c r="P19" s="156">
        <v>2.83</v>
      </c>
      <c r="Q19" s="156"/>
      <c r="R19" s="156">
        <v>0.88</v>
      </c>
      <c r="S19" s="156">
        <v>2.8</v>
      </c>
      <c r="T19" s="156"/>
      <c r="U19" s="156">
        <v>2.25</v>
      </c>
    </row>
    <row r="20" spans="1:21" hidden="1">
      <c r="A20" s="128">
        <v>45169</v>
      </c>
      <c r="B20" s="350">
        <v>4.25</v>
      </c>
      <c r="C20" s="240"/>
      <c r="D20" s="156">
        <v>4.6900000000000004</v>
      </c>
      <c r="E20" s="156">
        <v>5.66</v>
      </c>
      <c r="F20" s="156"/>
      <c r="G20" s="156">
        <v>8.6999999999999993</v>
      </c>
      <c r="H20" s="156">
        <v>6.7210999999999999</v>
      </c>
      <c r="I20" s="156"/>
      <c r="J20" s="156">
        <v>5.41</v>
      </c>
      <c r="K20" s="156">
        <v>4.9800000000000004</v>
      </c>
      <c r="L20" s="156"/>
      <c r="M20" s="156">
        <v>4.9800000000000004</v>
      </c>
      <c r="N20" s="156">
        <v>4.82</v>
      </c>
      <c r="O20" s="156"/>
      <c r="P20" s="156">
        <v>3.05</v>
      </c>
      <c r="Q20" s="156"/>
      <c r="R20" s="156">
        <v>1.05</v>
      </c>
      <c r="S20" s="156">
        <v>3</v>
      </c>
      <c r="T20" s="156"/>
      <c r="U20" s="156">
        <v>2.3199999999999998</v>
      </c>
    </row>
    <row r="21" spans="1:21" hidden="1">
      <c r="A21" s="128">
        <v>45199</v>
      </c>
      <c r="B21" s="350">
        <v>4.5</v>
      </c>
      <c r="C21" s="240"/>
      <c r="D21" s="156">
        <v>4.7165999999999997</v>
      </c>
      <c r="E21" s="156">
        <v>5.4127999999999998</v>
      </c>
      <c r="F21" s="156"/>
      <c r="G21" s="156">
        <v>8.4685000000000006</v>
      </c>
      <c r="H21" s="156">
        <v>6.5099</v>
      </c>
      <c r="I21" s="156"/>
      <c r="J21" s="156">
        <v>5.5209000000000001</v>
      </c>
      <c r="K21" s="156">
        <v>5.31</v>
      </c>
      <c r="L21" s="156"/>
      <c r="M21" s="156">
        <v>5.0317999999999996</v>
      </c>
      <c r="N21" s="156">
        <v>5.2282000000000002</v>
      </c>
      <c r="O21" s="156"/>
      <c r="P21" s="156">
        <v>3.0966</v>
      </c>
      <c r="Q21" s="156"/>
      <c r="R21" s="156">
        <v>1.2897000000000001</v>
      </c>
      <c r="S21" s="156">
        <v>3.0186000000000002</v>
      </c>
      <c r="T21" s="156"/>
      <c r="U21" s="156">
        <v>2.6025999999999998</v>
      </c>
    </row>
    <row r="22" spans="1:21" hidden="1">
      <c r="A22" s="128">
        <v>45230</v>
      </c>
      <c r="B22" s="350">
        <v>4.5</v>
      </c>
      <c r="C22" s="240"/>
      <c r="D22" s="156">
        <v>4.8097000000000003</v>
      </c>
      <c r="E22" s="156">
        <v>5.4595000000000002</v>
      </c>
      <c r="F22" s="156"/>
      <c r="G22" s="156">
        <v>8.2528000000000006</v>
      </c>
      <c r="H22" s="156">
        <v>6.8539000000000003</v>
      </c>
      <c r="I22" s="156"/>
      <c r="J22" s="156">
        <v>5.6181999999999999</v>
      </c>
      <c r="K22" s="156">
        <v>5.6215000000000002</v>
      </c>
      <c r="L22" s="156"/>
      <c r="M22" s="156">
        <v>5.2009999999999996</v>
      </c>
      <c r="N22" s="156">
        <v>5.7365000000000004</v>
      </c>
      <c r="O22" s="156"/>
      <c r="P22" s="156">
        <v>3.2850000000000001</v>
      </c>
      <c r="Q22" s="156"/>
      <c r="R22" s="156">
        <v>1.4603999999999999</v>
      </c>
      <c r="S22" s="156">
        <v>3.2202000000000002</v>
      </c>
      <c r="T22" s="156"/>
      <c r="U22" s="156">
        <v>2.6030285748914244</v>
      </c>
    </row>
    <row r="23" spans="1:21" hidden="1">
      <c r="A23" s="128">
        <v>45260</v>
      </c>
      <c r="B23" s="350">
        <v>4.5</v>
      </c>
      <c r="C23" s="240"/>
      <c r="D23" s="156">
        <v>4.8754999999999997</v>
      </c>
      <c r="E23" s="156">
        <v>5.6642000000000001</v>
      </c>
      <c r="F23" s="156"/>
      <c r="G23" s="156">
        <v>7.2710999999999997</v>
      </c>
      <c r="H23" s="156">
        <v>6.8433999999999999</v>
      </c>
      <c r="I23" s="156"/>
      <c r="J23" s="156">
        <v>5.6447000000000003</v>
      </c>
      <c r="K23" s="156">
        <v>5.5080999999999998</v>
      </c>
      <c r="L23" s="156"/>
      <c r="M23" s="156">
        <v>5.1273</v>
      </c>
      <c r="N23" s="156">
        <v>5.2763999999999998</v>
      </c>
      <c r="O23" s="156"/>
      <c r="P23" s="156">
        <v>3.331</v>
      </c>
      <c r="Q23" s="156"/>
      <c r="R23" s="156">
        <v>1.3139000000000001</v>
      </c>
      <c r="S23" s="156">
        <v>3.2871999999999999</v>
      </c>
      <c r="T23" s="156"/>
      <c r="U23" s="156">
        <v>2.5778129270526469</v>
      </c>
    </row>
    <row r="24" spans="1:21">
      <c r="A24" s="128">
        <v>45291</v>
      </c>
      <c r="B24" s="350">
        <v>4.5</v>
      </c>
      <c r="C24" s="240"/>
      <c r="D24" s="156">
        <v>4.8619000000000003</v>
      </c>
      <c r="E24" s="156">
        <v>5.7995000000000001</v>
      </c>
      <c r="F24" s="156"/>
      <c r="G24" s="156">
        <v>7.55</v>
      </c>
      <c r="H24" s="156">
        <v>6.6955</v>
      </c>
      <c r="I24" s="156"/>
      <c r="J24" s="156">
        <v>5.4668999999999999</v>
      </c>
      <c r="K24" s="156">
        <v>5.3799000000000001</v>
      </c>
      <c r="L24" s="156"/>
      <c r="M24" s="156">
        <v>5.2129000000000003</v>
      </c>
      <c r="N24" s="156">
        <v>5.5359999999999996</v>
      </c>
      <c r="O24" s="294"/>
      <c r="P24" s="156">
        <v>3.2905000000000002</v>
      </c>
      <c r="Q24" s="294"/>
      <c r="R24" s="156">
        <v>1.3352999999999999</v>
      </c>
      <c r="S24" s="156">
        <v>3.3016999999999999</v>
      </c>
      <c r="T24" s="156"/>
      <c r="U24" s="156">
        <v>2.4962</v>
      </c>
    </row>
    <row r="25" spans="1:21" hidden="1">
      <c r="A25" s="128">
        <v>45322</v>
      </c>
      <c r="B25" s="350">
        <v>4.5</v>
      </c>
      <c r="C25" s="240"/>
      <c r="D25" s="156">
        <v>4.8600000000000003</v>
      </c>
      <c r="E25" s="156">
        <v>5.3093000000000004</v>
      </c>
      <c r="F25" s="156"/>
      <c r="G25" s="156">
        <v>7.99</v>
      </c>
      <c r="H25" s="156">
        <v>6.8567</v>
      </c>
      <c r="I25" s="156"/>
      <c r="J25" s="156">
        <v>5.39</v>
      </c>
      <c r="K25" s="156">
        <v>5.4138000000000002</v>
      </c>
      <c r="L25" s="156"/>
      <c r="M25" s="156">
        <v>5.1238999999999999</v>
      </c>
      <c r="N25" s="156">
        <v>5.1783000000000001</v>
      </c>
      <c r="O25" s="294"/>
      <c r="P25" s="156">
        <v>3.2141999999999999</v>
      </c>
      <c r="Q25" s="294"/>
      <c r="R25" s="156">
        <v>1.4169</v>
      </c>
      <c r="S25" s="156">
        <v>3.1131000000000002</v>
      </c>
      <c r="T25" s="156"/>
      <c r="U25" s="156">
        <v>2.5493000000000001</v>
      </c>
    </row>
    <row r="26" spans="1:21" hidden="1">
      <c r="A26" s="128">
        <v>45351</v>
      </c>
      <c r="B26" s="350">
        <v>4.5</v>
      </c>
      <c r="C26" s="240"/>
      <c r="D26" s="156">
        <v>4.83</v>
      </c>
      <c r="E26" s="156">
        <v>5.22</v>
      </c>
      <c r="F26" s="156"/>
      <c r="G26" s="156">
        <v>7.66</v>
      </c>
      <c r="H26" s="156">
        <v>6.27</v>
      </c>
      <c r="I26" s="156"/>
      <c r="J26" s="156">
        <v>5.47</v>
      </c>
      <c r="K26" s="156">
        <v>5.45</v>
      </c>
      <c r="L26" s="156"/>
      <c r="M26" s="156">
        <v>5.0599999999999996</v>
      </c>
      <c r="N26" s="156">
        <v>5.8</v>
      </c>
      <c r="O26" s="294"/>
      <c r="P26" s="156">
        <v>3.2</v>
      </c>
      <c r="Q26" s="294"/>
      <c r="R26" s="156">
        <v>1.36</v>
      </c>
      <c r="S26" s="156">
        <v>3.02</v>
      </c>
      <c r="T26" s="156"/>
      <c r="U26" s="156">
        <v>2.54</v>
      </c>
    </row>
    <row r="27" spans="1:21" hidden="1">
      <c r="A27" s="128">
        <v>45382</v>
      </c>
      <c r="B27" s="350">
        <v>4.5</v>
      </c>
      <c r="C27" s="240"/>
      <c r="D27" s="156">
        <v>4.79</v>
      </c>
      <c r="E27" s="156">
        <v>5.3</v>
      </c>
      <c r="F27" s="156"/>
      <c r="G27" s="156">
        <v>8.08</v>
      </c>
      <c r="H27" s="156">
        <v>6.99</v>
      </c>
      <c r="I27" s="156"/>
      <c r="J27" s="156">
        <v>5.43</v>
      </c>
      <c r="K27" s="156">
        <v>5.21</v>
      </c>
      <c r="L27" s="156"/>
      <c r="M27" s="156">
        <v>5.16</v>
      </c>
      <c r="N27" s="156">
        <v>5.26</v>
      </c>
      <c r="O27" s="294"/>
      <c r="P27" s="156">
        <v>3.19</v>
      </c>
      <c r="Q27" s="294"/>
      <c r="R27" s="156">
        <v>1.37</v>
      </c>
      <c r="S27" s="156">
        <v>2.95</v>
      </c>
      <c r="T27" s="154"/>
      <c r="U27" s="156">
        <v>2.5</v>
      </c>
    </row>
    <row r="28" spans="1:21" hidden="1">
      <c r="A28" s="128">
        <v>45412</v>
      </c>
      <c r="B28" s="350">
        <v>4.5</v>
      </c>
      <c r="C28" s="240"/>
      <c r="D28" s="156">
        <v>4.82</v>
      </c>
      <c r="E28" s="156">
        <v>5.75</v>
      </c>
      <c r="F28" s="156"/>
      <c r="G28" s="156">
        <v>8.09</v>
      </c>
      <c r="H28" s="156">
        <v>6.55</v>
      </c>
      <c r="I28" s="156"/>
      <c r="J28" s="156">
        <v>5.36</v>
      </c>
      <c r="K28" s="156">
        <v>5.22</v>
      </c>
      <c r="L28" s="156"/>
      <c r="M28" s="156">
        <v>5.16</v>
      </c>
      <c r="N28" s="156">
        <v>5.7</v>
      </c>
      <c r="O28" s="294"/>
      <c r="P28" s="156">
        <v>3.14</v>
      </c>
      <c r="Q28" s="294"/>
      <c r="R28" s="156">
        <v>1.34</v>
      </c>
      <c r="S28" s="156">
        <v>2.92</v>
      </c>
      <c r="T28" s="156"/>
      <c r="U28" s="156">
        <v>2.48</v>
      </c>
    </row>
    <row r="29" spans="1:21" hidden="1">
      <c r="A29" s="128">
        <v>45443</v>
      </c>
      <c r="B29" s="350">
        <v>4.5</v>
      </c>
      <c r="C29" s="240"/>
      <c r="D29" s="156">
        <v>4.79</v>
      </c>
      <c r="E29" s="156">
        <v>5.68</v>
      </c>
      <c r="F29" s="156"/>
      <c r="G29" s="156">
        <v>7.56</v>
      </c>
      <c r="H29" s="156">
        <v>6.31</v>
      </c>
      <c r="I29" s="156"/>
      <c r="J29" s="156">
        <v>5.41</v>
      </c>
      <c r="K29" s="156">
        <v>5.01</v>
      </c>
      <c r="L29" s="156"/>
      <c r="M29" s="156">
        <v>4.99</v>
      </c>
      <c r="N29" s="156">
        <v>5.59</v>
      </c>
      <c r="O29" s="294"/>
      <c r="P29" s="156">
        <v>3.11</v>
      </c>
      <c r="Q29" s="294"/>
      <c r="R29" s="156">
        <v>1.36</v>
      </c>
      <c r="S29" s="156">
        <v>2.89</v>
      </c>
      <c r="T29" s="156"/>
      <c r="U29" s="156">
        <v>2.4500000000000002</v>
      </c>
    </row>
    <row r="30" spans="1:21" hidden="1">
      <c r="A30" s="128">
        <v>45473</v>
      </c>
      <c r="B30" s="350">
        <v>4.25</v>
      </c>
      <c r="C30" s="240"/>
      <c r="D30" s="156">
        <v>4.82</v>
      </c>
      <c r="E30" s="156">
        <v>5.42</v>
      </c>
      <c r="F30" s="156"/>
      <c r="G30" s="156">
        <v>7.38</v>
      </c>
      <c r="H30" s="156">
        <v>6.14</v>
      </c>
      <c r="I30" s="156"/>
      <c r="J30" s="156">
        <v>5.34</v>
      </c>
      <c r="K30" s="156">
        <v>4.82</v>
      </c>
      <c r="L30" s="156"/>
      <c r="M30" s="156">
        <v>5</v>
      </c>
      <c r="N30" s="156">
        <v>5.48</v>
      </c>
      <c r="O30" s="294"/>
      <c r="P30" s="156">
        <v>3.04</v>
      </c>
      <c r="Q30" s="294"/>
      <c r="R30" s="156">
        <v>1.51</v>
      </c>
      <c r="S30" s="156">
        <v>2.92</v>
      </c>
      <c r="T30" s="156"/>
      <c r="U30" s="156">
        <v>2.4300000000000002</v>
      </c>
    </row>
    <row r="31" spans="1:21" hidden="1">
      <c r="A31" s="128">
        <v>45504</v>
      </c>
      <c r="B31" s="350">
        <v>4.25</v>
      </c>
      <c r="C31" s="240"/>
      <c r="D31" s="156">
        <v>4.75</v>
      </c>
      <c r="E31" s="156">
        <v>5.35</v>
      </c>
      <c r="F31" s="156"/>
      <c r="G31" s="156">
        <v>7.55</v>
      </c>
      <c r="H31" s="156">
        <v>6.44</v>
      </c>
      <c r="I31" s="156"/>
      <c r="J31" s="156">
        <v>5.2</v>
      </c>
      <c r="K31" s="156">
        <v>5</v>
      </c>
      <c r="L31" s="156"/>
      <c r="M31" s="156">
        <v>5.0599999999999996</v>
      </c>
      <c r="N31" s="156">
        <v>4.83</v>
      </c>
      <c r="O31" s="294"/>
      <c r="P31" s="156">
        <v>3.02</v>
      </c>
      <c r="Q31" s="294"/>
      <c r="R31" s="156">
        <v>1.48</v>
      </c>
      <c r="S31" s="156">
        <v>2.84</v>
      </c>
      <c r="T31" s="156"/>
      <c r="U31" s="156">
        <v>2.34</v>
      </c>
    </row>
    <row r="32" spans="1:21" hidden="1">
      <c r="A32" s="128">
        <v>45535</v>
      </c>
      <c r="B32" s="350">
        <v>4.25</v>
      </c>
      <c r="C32" s="240"/>
      <c r="D32" s="156">
        <v>4.7</v>
      </c>
      <c r="E32" s="156">
        <v>5.07</v>
      </c>
      <c r="F32" s="156"/>
      <c r="G32" s="156">
        <v>7.85</v>
      </c>
      <c r="H32" s="156">
        <v>6.38</v>
      </c>
      <c r="I32" s="156"/>
      <c r="J32" s="156">
        <v>5.16</v>
      </c>
      <c r="K32" s="156">
        <v>4.9800000000000004</v>
      </c>
      <c r="L32" s="156"/>
      <c r="M32" s="156">
        <v>4.9800000000000004</v>
      </c>
      <c r="N32" s="156">
        <v>4.9400000000000004</v>
      </c>
      <c r="O32" s="294"/>
      <c r="P32" s="156">
        <v>2.98</v>
      </c>
      <c r="Q32" s="294"/>
      <c r="R32" s="156">
        <v>1.56</v>
      </c>
      <c r="S32" s="156">
        <v>2.83</v>
      </c>
      <c r="T32" s="156"/>
      <c r="U32" s="156">
        <v>2.31</v>
      </c>
    </row>
    <row r="33" spans="1:21" hidden="1">
      <c r="A33" s="128">
        <v>45565</v>
      </c>
      <c r="B33" s="350">
        <v>3.6</v>
      </c>
      <c r="C33" s="240"/>
      <c r="D33" s="156">
        <v>4.59</v>
      </c>
      <c r="E33" s="156">
        <v>4.88</v>
      </c>
      <c r="F33" s="156"/>
      <c r="G33" s="156">
        <v>7.56</v>
      </c>
      <c r="H33" s="156">
        <v>6.64</v>
      </c>
      <c r="I33" s="156"/>
      <c r="J33" s="156">
        <v>5.03</v>
      </c>
      <c r="K33" s="156">
        <v>4.8099999999999996</v>
      </c>
      <c r="L33" s="156"/>
      <c r="M33" s="156">
        <v>4.67</v>
      </c>
      <c r="N33" s="156">
        <v>5.34</v>
      </c>
      <c r="O33" s="294"/>
      <c r="P33" s="156">
        <v>2.97</v>
      </c>
      <c r="Q33" s="294"/>
      <c r="R33" s="156">
        <v>1.62</v>
      </c>
      <c r="S33" s="156">
        <v>3.1</v>
      </c>
      <c r="T33" s="156"/>
      <c r="U33" s="156">
        <v>2.3199999999999998</v>
      </c>
    </row>
    <row r="34" spans="1:21" s="241" customFormat="1" hidden="1">
      <c r="A34" s="128">
        <v>45596</v>
      </c>
      <c r="B34" s="350">
        <v>3.4</v>
      </c>
      <c r="C34" s="240"/>
      <c r="D34" s="156">
        <v>4.37</v>
      </c>
      <c r="E34" s="156">
        <v>5.15</v>
      </c>
      <c r="F34" s="156"/>
      <c r="G34" s="156">
        <v>7.24</v>
      </c>
      <c r="H34" s="156">
        <v>6.03</v>
      </c>
      <c r="I34" s="156"/>
      <c r="J34" s="156">
        <v>4.82</v>
      </c>
      <c r="K34" s="156">
        <v>4.7699999999999996</v>
      </c>
      <c r="L34" s="156"/>
      <c r="M34" s="156">
        <v>4.57</v>
      </c>
      <c r="N34" s="156">
        <v>4.9000000000000004</v>
      </c>
      <c r="O34" s="294"/>
      <c r="P34" s="156">
        <v>2.74</v>
      </c>
      <c r="Q34" s="294"/>
      <c r="R34" s="156">
        <v>1.59</v>
      </c>
      <c r="S34" s="156">
        <v>2.63</v>
      </c>
      <c r="T34" s="156"/>
      <c r="U34" s="156">
        <v>2.2200000000000002</v>
      </c>
    </row>
    <row r="35" spans="1:21" hidden="1">
      <c r="A35" s="128">
        <v>45626</v>
      </c>
      <c r="B35" s="350">
        <v>3.4</v>
      </c>
      <c r="C35" s="240"/>
      <c r="D35" s="156">
        <v>4.2699999999999996</v>
      </c>
      <c r="E35" s="156">
        <v>5.01</v>
      </c>
      <c r="F35" s="156"/>
      <c r="G35" s="156">
        <v>6.52</v>
      </c>
      <c r="H35" s="156">
        <v>5.7</v>
      </c>
      <c r="I35" s="156"/>
      <c r="J35" s="156">
        <v>4.74</v>
      </c>
      <c r="K35" s="156">
        <v>4.3600000000000003</v>
      </c>
      <c r="L35" s="156"/>
      <c r="M35" s="156">
        <v>4.38</v>
      </c>
      <c r="N35" s="156">
        <v>4.3899999999999997</v>
      </c>
      <c r="O35" s="294"/>
      <c r="P35" s="156">
        <v>2.61</v>
      </c>
      <c r="Q35" s="294"/>
      <c r="R35" s="156">
        <v>1.45</v>
      </c>
      <c r="S35" s="156">
        <v>2.54</v>
      </c>
      <c r="T35" s="156"/>
      <c r="U35" s="156">
        <v>2.23</v>
      </c>
    </row>
    <row r="36" spans="1:21">
      <c r="A36" s="128">
        <v>45657</v>
      </c>
      <c r="B36" s="350">
        <v>3.15</v>
      </c>
      <c r="C36" s="240"/>
      <c r="D36" s="156">
        <v>4.1500000000000004</v>
      </c>
      <c r="E36" s="156">
        <v>4.97</v>
      </c>
      <c r="F36" s="156"/>
      <c r="G36" s="156">
        <v>6.75</v>
      </c>
      <c r="H36" s="156">
        <v>5.38</v>
      </c>
      <c r="I36" s="156"/>
      <c r="J36" s="156">
        <v>4.57</v>
      </c>
      <c r="K36" s="156">
        <v>4.25</v>
      </c>
      <c r="L36" s="156"/>
      <c r="M36" s="156">
        <v>4.24</v>
      </c>
      <c r="N36" s="156">
        <v>4.34</v>
      </c>
      <c r="O36" s="294"/>
      <c r="P36" s="156">
        <v>2.4500000000000002</v>
      </c>
      <c r="Q36" s="294"/>
      <c r="R36" s="156">
        <v>1.41</v>
      </c>
      <c r="S36" s="156">
        <v>2.4700000000000002</v>
      </c>
      <c r="T36" s="156"/>
      <c r="U36" s="156">
        <v>2.1</v>
      </c>
    </row>
    <row r="37" spans="1:21" s="296" customFormat="1">
      <c r="A37" s="128">
        <v>45688</v>
      </c>
      <c r="B37" s="350">
        <v>3.15</v>
      </c>
      <c r="C37" s="240"/>
      <c r="D37" s="156">
        <v>4.0599999999999996</v>
      </c>
      <c r="E37" s="156">
        <v>4.05</v>
      </c>
      <c r="F37" s="156"/>
      <c r="G37" s="156">
        <v>7.15</v>
      </c>
      <c r="H37" s="156">
        <v>5.75</v>
      </c>
      <c r="I37" s="156"/>
      <c r="J37" s="156">
        <v>4.3600000000000003</v>
      </c>
      <c r="K37" s="156">
        <v>4.09</v>
      </c>
      <c r="L37" s="156"/>
      <c r="M37" s="156">
        <v>4.09</v>
      </c>
      <c r="N37" s="156">
        <v>4.07</v>
      </c>
      <c r="O37" s="156"/>
      <c r="P37" s="156">
        <v>2.33</v>
      </c>
      <c r="Q37" s="156"/>
      <c r="R37" s="156">
        <v>1.35</v>
      </c>
      <c r="S37" s="156">
        <v>2.38</v>
      </c>
      <c r="T37" s="156"/>
      <c r="U37" s="156">
        <v>1.98</v>
      </c>
    </row>
    <row r="38" spans="1:21">
      <c r="A38" s="128">
        <v>45716</v>
      </c>
      <c r="B38" s="350">
        <v>2.9</v>
      </c>
      <c r="C38" s="240"/>
      <c r="D38" s="156">
        <v>4</v>
      </c>
      <c r="E38" s="156">
        <v>4.33</v>
      </c>
      <c r="F38" s="156"/>
      <c r="G38" s="156">
        <v>6.79</v>
      </c>
      <c r="H38" s="156">
        <v>6.12</v>
      </c>
      <c r="I38" s="156"/>
      <c r="J38" s="156">
        <v>4.3099999999999996</v>
      </c>
      <c r="K38" s="156">
        <v>4.3099999999999996</v>
      </c>
      <c r="L38" s="156"/>
      <c r="M38" s="156">
        <v>3.94</v>
      </c>
      <c r="N38" s="156">
        <v>4.7300000000000004</v>
      </c>
      <c r="O38" s="156"/>
      <c r="P38" s="156">
        <v>2.19</v>
      </c>
      <c r="Q38" s="156"/>
      <c r="R38" s="156">
        <v>1.2</v>
      </c>
      <c r="S38" s="156">
        <v>2.34</v>
      </c>
      <c r="T38" s="156"/>
      <c r="U38" s="156">
        <v>1.94</v>
      </c>
    </row>
    <row r="39" spans="1:21">
      <c r="A39" s="128">
        <v>45747</v>
      </c>
      <c r="B39" s="350">
        <v>2.65</v>
      </c>
      <c r="C39" s="240"/>
      <c r="D39" s="156">
        <v>3.92</v>
      </c>
      <c r="E39" s="156">
        <v>3.98</v>
      </c>
      <c r="F39" s="156"/>
      <c r="G39" s="156">
        <v>6.96</v>
      </c>
      <c r="H39" s="156">
        <v>6</v>
      </c>
      <c r="I39" s="156"/>
      <c r="J39" s="156">
        <v>4.08</v>
      </c>
      <c r="K39" s="156">
        <v>3.9</v>
      </c>
      <c r="L39" s="156"/>
      <c r="M39" s="156">
        <v>3.7</v>
      </c>
      <c r="N39" s="156">
        <v>4.01</v>
      </c>
      <c r="O39" s="156"/>
      <c r="P39" s="156">
        <v>2.09</v>
      </c>
      <c r="Q39" s="156"/>
      <c r="R39" s="156">
        <v>1.26</v>
      </c>
      <c r="S39" s="156">
        <v>2.2400000000000002</v>
      </c>
      <c r="T39" s="156"/>
      <c r="U39" s="156">
        <v>1.84</v>
      </c>
    </row>
    <row r="40" spans="1:21" s="297" customFormat="1">
      <c r="A40" s="128">
        <v>45777</v>
      </c>
      <c r="B40" s="350">
        <v>2.4</v>
      </c>
      <c r="C40" s="240"/>
      <c r="D40" s="156">
        <v>3.85</v>
      </c>
      <c r="E40" s="156">
        <v>3.78</v>
      </c>
      <c r="F40" s="156"/>
      <c r="G40" s="156">
        <v>6.94</v>
      </c>
      <c r="H40" s="156">
        <v>5.24</v>
      </c>
      <c r="I40" s="156"/>
      <c r="J40" s="156">
        <v>3.92</v>
      </c>
      <c r="K40" s="156">
        <v>3.93</v>
      </c>
      <c r="L40" s="156"/>
      <c r="M40" s="156">
        <v>3.54</v>
      </c>
      <c r="N40" s="156">
        <v>4.6399999999999997</v>
      </c>
      <c r="O40" s="156"/>
      <c r="P40" s="156">
        <v>1.95</v>
      </c>
      <c r="Q40" s="156"/>
      <c r="R40" s="156">
        <v>1.2</v>
      </c>
      <c r="S40" s="156">
        <v>2.23</v>
      </c>
      <c r="T40" s="156"/>
      <c r="U40" s="156">
        <v>1.76</v>
      </c>
    </row>
    <row r="41" spans="1:21">
      <c r="A41" s="128">
        <v>45808</v>
      </c>
      <c r="B41" s="350">
        <v>2.4</v>
      </c>
      <c r="C41" s="240"/>
      <c r="D41" s="156">
        <v>3.7</v>
      </c>
      <c r="E41" s="156">
        <v>3.52</v>
      </c>
      <c r="F41" s="156"/>
      <c r="G41" s="156">
        <v>6.77</v>
      </c>
      <c r="H41" s="156">
        <v>5.84</v>
      </c>
      <c r="I41" s="156"/>
      <c r="J41" s="156">
        <v>3.81</v>
      </c>
      <c r="K41" s="156">
        <v>3.64</v>
      </c>
      <c r="L41" s="156"/>
      <c r="M41" s="156">
        <v>3.3</v>
      </c>
      <c r="N41" s="156">
        <v>3.76</v>
      </c>
      <c r="O41" s="156"/>
      <c r="P41" s="156">
        <v>1.84</v>
      </c>
      <c r="Q41" s="156"/>
      <c r="R41" s="156">
        <v>1.17</v>
      </c>
      <c r="S41" s="156">
        <v>2.15</v>
      </c>
      <c r="T41" s="156"/>
      <c r="U41" s="156">
        <v>1.7</v>
      </c>
    </row>
    <row r="42" spans="1:21">
      <c r="A42" s="128">
        <v>45838</v>
      </c>
      <c r="B42" s="350">
        <v>2.15</v>
      </c>
      <c r="C42" s="240"/>
      <c r="D42" s="156">
        <v>3.61</v>
      </c>
      <c r="E42" s="156">
        <v>3.51</v>
      </c>
      <c r="F42" s="156"/>
      <c r="G42" s="156">
        <v>6.58</v>
      </c>
      <c r="H42" s="156">
        <v>5.0199999999999996</v>
      </c>
      <c r="I42" s="156"/>
      <c r="J42" s="156">
        <v>3.73</v>
      </c>
      <c r="K42" s="156">
        <v>3.53</v>
      </c>
      <c r="L42" s="156"/>
      <c r="M42" s="156">
        <v>3.32</v>
      </c>
      <c r="N42" s="156">
        <v>3.11</v>
      </c>
      <c r="O42" s="156"/>
      <c r="P42" s="156">
        <v>1.77</v>
      </c>
      <c r="Q42" s="156"/>
      <c r="R42" s="156">
        <v>0.9</v>
      </c>
      <c r="S42" s="156">
        <v>2.15</v>
      </c>
      <c r="T42" s="156"/>
      <c r="U42" s="156">
        <v>1.58</v>
      </c>
    </row>
    <row r="43" spans="1:21">
      <c r="A43" s="128">
        <v>45869</v>
      </c>
      <c r="B43" s="350">
        <v>2.15</v>
      </c>
      <c r="C43" s="240"/>
      <c r="D43" s="156">
        <v>3.56</v>
      </c>
      <c r="E43" s="156">
        <v>3.46</v>
      </c>
      <c r="F43" s="156"/>
      <c r="G43" s="156">
        <v>6.68</v>
      </c>
      <c r="H43" s="156">
        <v>5.42</v>
      </c>
      <c r="I43" s="156"/>
      <c r="J43" s="156">
        <v>3.62</v>
      </c>
      <c r="K43" s="156">
        <v>3.79</v>
      </c>
      <c r="L43" s="156"/>
      <c r="M43" s="156">
        <v>3.28</v>
      </c>
      <c r="N43" s="156">
        <v>3.65</v>
      </c>
      <c r="O43" s="156"/>
      <c r="P43" s="156">
        <v>1.72</v>
      </c>
      <c r="Q43" s="156"/>
      <c r="R43" s="156">
        <v>0.87</v>
      </c>
      <c r="S43" s="156">
        <v>2.16</v>
      </c>
      <c r="T43" s="156"/>
      <c r="U43" s="156">
        <v>1.56</v>
      </c>
    </row>
    <row r="44" spans="1:21">
      <c r="A44" s="128">
        <v>45900</v>
      </c>
      <c r="B44" s="350">
        <v>2.15</v>
      </c>
      <c r="C44" s="240"/>
      <c r="D44" s="156">
        <v>3.59</v>
      </c>
      <c r="E44" s="156">
        <v>3.66</v>
      </c>
      <c r="F44" s="156"/>
      <c r="G44" s="156">
        <v>7.12</v>
      </c>
      <c r="H44" s="156">
        <v>5.26</v>
      </c>
      <c r="I44" s="156"/>
      <c r="J44" s="156">
        <v>3.63</v>
      </c>
      <c r="K44" s="156">
        <v>3.56</v>
      </c>
      <c r="L44" s="156"/>
      <c r="M44" s="156">
        <v>3.11</v>
      </c>
      <c r="N44" s="156">
        <v>4.09</v>
      </c>
      <c r="O44" s="156"/>
      <c r="P44" s="156">
        <v>1.71</v>
      </c>
      <c r="Q44" s="156"/>
      <c r="R44" s="156">
        <v>0.84</v>
      </c>
      <c r="S44" s="156">
        <v>2.13</v>
      </c>
      <c r="T44" s="156"/>
      <c r="U44" s="156">
        <v>1.56</v>
      </c>
    </row>
    <row r="45" spans="1:21">
      <c r="A45" s="128">
        <v>45930</v>
      </c>
      <c r="B45" s="350">
        <v>2.15</v>
      </c>
      <c r="C45" s="240"/>
      <c r="D45" s="156">
        <v>3.53</v>
      </c>
      <c r="E45" s="156">
        <v>3.63</v>
      </c>
      <c r="F45" s="156"/>
      <c r="G45" s="156">
        <v>6.73</v>
      </c>
      <c r="H45" s="156">
        <v>5.26</v>
      </c>
      <c r="I45" s="156"/>
      <c r="J45" s="156">
        <v>3.64</v>
      </c>
      <c r="K45" s="156">
        <v>3.73</v>
      </c>
      <c r="L45" s="156"/>
      <c r="M45" s="156">
        <v>3.18</v>
      </c>
      <c r="N45" s="156">
        <v>4.05</v>
      </c>
      <c r="O45" s="156"/>
      <c r="P45" s="156">
        <v>1.74</v>
      </c>
      <c r="Q45" s="156"/>
      <c r="R45" s="156">
        <v>0.77</v>
      </c>
      <c r="S45" s="156">
        <v>2.0499999999999998</v>
      </c>
      <c r="T45" s="156"/>
      <c r="U45" s="156">
        <v>1.5</v>
      </c>
    </row>
    <row r="46" spans="1:21">
      <c r="A46" s="128">
        <v>45961</v>
      </c>
      <c r="B46" s="350">
        <v>2.15</v>
      </c>
      <c r="C46" s="240"/>
      <c r="D46" s="156">
        <v>3.52</v>
      </c>
      <c r="E46" s="156">
        <v>3.65</v>
      </c>
      <c r="F46" s="156"/>
      <c r="G46" s="156">
        <v>6.4</v>
      </c>
      <c r="H46" s="156">
        <v>5.77</v>
      </c>
      <c r="I46" s="156"/>
      <c r="J46" s="156">
        <v>3.66</v>
      </c>
      <c r="K46" s="156">
        <v>3.79</v>
      </c>
      <c r="L46" s="156"/>
      <c r="M46" s="156">
        <v>3.21</v>
      </c>
      <c r="N46" s="156">
        <v>3.61</v>
      </c>
      <c r="O46" s="156"/>
      <c r="P46" s="156">
        <v>1.77</v>
      </c>
      <c r="Q46" s="156"/>
      <c r="R46" s="156">
        <v>0.74</v>
      </c>
      <c r="S46" s="156">
        <v>2.08</v>
      </c>
      <c r="T46" s="156"/>
      <c r="U46" s="156">
        <v>1.54</v>
      </c>
    </row>
    <row r="47" spans="1:21">
      <c r="A47" s="128">
        <v>45991</v>
      </c>
      <c r="B47" s="350">
        <v>2.15</v>
      </c>
      <c r="C47" s="240"/>
      <c r="D47" s="156">
        <v>3.53</v>
      </c>
      <c r="E47" s="156">
        <v>3.59</v>
      </c>
      <c r="F47" s="156"/>
      <c r="G47" s="156">
        <v>6.18</v>
      </c>
      <c r="H47" s="156">
        <v>5.45</v>
      </c>
      <c r="I47" s="156"/>
      <c r="J47" s="156">
        <v>3.7</v>
      </c>
      <c r="K47" s="156">
        <v>3.71</v>
      </c>
      <c r="L47" s="156"/>
      <c r="M47" s="156">
        <v>3.18</v>
      </c>
      <c r="N47" s="156">
        <v>2.99</v>
      </c>
      <c r="O47" s="156"/>
      <c r="P47" s="156">
        <v>1.75</v>
      </c>
      <c r="Q47" s="156"/>
      <c r="R47" s="156">
        <v>0.79</v>
      </c>
      <c r="S47" s="156">
        <v>2.08</v>
      </c>
      <c r="T47" s="156"/>
      <c r="U47" s="156">
        <v>1.51</v>
      </c>
    </row>
    <row r="48" spans="1:21">
      <c r="A48" s="128">
        <v>46022</v>
      </c>
      <c r="B48" s="350">
        <v>2.15</v>
      </c>
      <c r="C48" s="240"/>
      <c r="D48" s="156">
        <v>3.55</v>
      </c>
      <c r="E48" s="156">
        <v>3.23</v>
      </c>
      <c r="F48" s="156"/>
      <c r="G48" s="156">
        <v>6.36</v>
      </c>
      <c r="H48" s="156">
        <v>5.26</v>
      </c>
      <c r="I48" s="156"/>
      <c r="J48" s="156">
        <v>3.67</v>
      </c>
      <c r="K48" s="156">
        <v>3.56</v>
      </c>
      <c r="L48" s="156"/>
      <c r="M48" s="156">
        <v>3.37</v>
      </c>
      <c r="N48" s="156">
        <v>3.93</v>
      </c>
      <c r="O48" s="156"/>
      <c r="P48" s="156">
        <v>1.77</v>
      </c>
      <c r="Q48" s="156"/>
      <c r="R48" s="156">
        <v>0.73</v>
      </c>
      <c r="S48" s="156">
        <v>2.34</v>
      </c>
      <c r="T48" s="156"/>
      <c r="U48" s="156">
        <v>1.6</v>
      </c>
    </row>
    <row r="49" spans="1:21">
      <c r="A49" s="128">
        <v>46053</v>
      </c>
      <c r="B49" s="96">
        <v>2.15</v>
      </c>
      <c r="D49" s="156">
        <v>3.51</v>
      </c>
      <c r="E49" s="156">
        <v>3.43</v>
      </c>
      <c r="F49" s="156"/>
      <c r="G49" s="156">
        <v>7.17</v>
      </c>
      <c r="H49" s="156">
        <v>5.8</v>
      </c>
      <c r="I49" s="156"/>
      <c r="J49" s="156">
        <v>3.64</v>
      </c>
      <c r="K49" s="156">
        <v>3.82</v>
      </c>
      <c r="L49" s="156"/>
      <c r="M49" s="156">
        <v>3.32</v>
      </c>
      <c r="N49" s="156">
        <v>4.0599999999999996</v>
      </c>
      <c r="O49" s="156"/>
      <c r="P49" s="156">
        <v>1.78</v>
      </c>
      <c r="Q49" s="156"/>
      <c r="R49" s="156">
        <v>0.74</v>
      </c>
      <c r="S49" s="156">
        <v>2.15</v>
      </c>
      <c r="T49" s="156"/>
      <c r="U49" s="156">
        <v>1.59</v>
      </c>
    </row>
    <row r="50" spans="1:21">
      <c r="A50" s="128">
        <v>46081</v>
      </c>
      <c r="B50" s="96">
        <v>2.15</v>
      </c>
      <c r="D50" s="156">
        <v>3.48</v>
      </c>
      <c r="E50" s="156">
        <v>3.56</v>
      </c>
      <c r="F50" s="156"/>
      <c r="G50" s="156">
        <v>6.83</v>
      </c>
      <c r="H50" s="156">
        <v>5.08</v>
      </c>
      <c r="I50" s="156"/>
      <c r="J50" s="156">
        <v>3.69</v>
      </c>
      <c r="K50" s="156">
        <v>3.61</v>
      </c>
      <c r="L50" s="156"/>
      <c r="M50" s="156">
        <v>3.19</v>
      </c>
      <c r="N50" s="156">
        <v>4.1500000000000004</v>
      </c>
      <c r="O50" s="156"/>
      <c r="P50" s="156">
        <v>1.78</v>
      </c>
      <c r="Q50" s="156"/>
      <c r="R50" s="156">
        <v>0.74</v>
      </c>
      <c r="S50" s="156">
        <v>2.1</v>
      </c>
      <c r="T50" s="156"/>
      <c r="U50" s="156">
        <v>1.53</v>
      </c>
    </row>
    <row r="51" spans="1:21">
      <c r="A51" s="421">
        <v>46112</v>
      </c>
      <c r="B51" s="411">
        <v>2.15</v>
      </c>
      <c r="C51" s="411"/>
      <c r="D51" s="411">
        <v>3.5</v>
      </c>
      <c r="E51" s="496">
        <v>3.74</v>
      </c>
      <c r="F51" s="411"/>
      <c r="G51" s="496">
        <v>7.01</v>
      </c>
      <c r="H51" s="496">
        <v>5.15</v>
      </c>
      <c r="I51" s="411"/>
      <c r="J51" s="496">
        <v>3.74</v>
      </c>
      <c r="K51" s="496">
        <v>3.7</v>
      </c>
      <c r="L51" s="411"/>
      <c r="M51" s="496">
        <v>3.36</v>
      </c>
      <c r="N51" s="496">
        <v>3.28</v>
      </c>
      <c r="O51" s="411"/>
      <c r="P51" s="496">
        <v>1.82</v>
      </c>
      <c r="Q51" s="496"/>
      <c r="R51" s="496">
        <v>0.74</v>
      </c>
      <c r="S51" s="496">
        <v>2.14</v>
      </c>
      <c r="T51" s="496"/>
      <c r="U51" s="496">
        <v>1.59</v>
      </c>
    </row>
    <row r="52" spans="1:21"/>
    <row r="53" spans="1:21">
      <c r="A53" s="129" t="s">
        <v>376</v>
      </c>
    </row>
  </sheetData>
  <mergeCells count="10">
    <mergeCell ref="D5:E5"/>
    <mergeCell ref="G5:H5"/>
    <mergeCell ref="J5:K5"/>
    <mergeCell ref="M5:N5"/>
    <mergeCell ref="D3:N3"/>
    <mergeCell ref="P3:U3"/>
    <mergeCell ref="D4:H4"/>
    <mergeCell ref="J4:N4"/>
    <mergeCell ref="P4:R4"/>
    <mergeCell ref="S4:U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M52"/>
  <sheetViews>
    <sheetView showGridLines="0" zoomScale="115" zoomScaleNormal="115" workbookViewId="0">
      <selection activeCell="G36" sqref="G36"/>
    </sheetView>
  </sheetViews>
  <sheetFormatPr defaultColWidth="0" defaultRowHeight="13.5" zeroHeight="1"/>
  <cols>
    <col min="1" max="1" width="6.42578125" style="129" customWidth="1"/>
    <col min="2" max="2" width="1" style="96" customWidth="1"/>
    <col min="3" max="3" width="5.42578125" style="164" customWidth="1"/>
    <col min="4" max="4" width="9.140625" style="96" customWidth="1"/>
    <col min="5" max="5" width="0.5703125" style="96" customWidth="1"/>
    <col min="6" max="7" width="9.140625" style="96" customWidth="1"/>
    <col min="8" max="8" width="0.5703125" style="96" customWidth="1"/>
    <col min="9" max="10" width="9.140625" style="96" customWidth="1"/>
    <col min="11" max="11" width="0.85546875" style="96" customWidth="1"/>
    <col min="12" max="13" width="9.140625" style="96" customWidth="1"/>
    <col min="14" max="16384" width="9.140625" style="96" hidden="1"/>
  </cols>
  <sheetData>
    <row r="1" spans="1:13" ht="25.5" customHeight="1">
      <c r="A1" s="555" t="s">
        <v>202</v>
      </c>
      <c r="B1" s="555"/>
      <c r="C1" s="555"/>
      <c r="D1" s="555"/>
      <c r="E1" s="555"/>
      <c r="F1" s="555"/>
      <c r="G1" s="555"/>
      <c r="H1" s="555"/>
      <c r="I1" s="555"/>
      <c r="J1" s="555"/>
      <c r="K1" s="555"/>
      <c r="L1" s="555"/>
      <c r="M1" s="555"/>
    </row>
    <row r="2" spans="1:13">
      <c r="B2" s="33"/>
      <c r="C2" s="556" t="s">
        <v>97</v>
      </c>
      <c r="D2" s="556"/>
      <c r="E2" s="556"/>
      <c r="F2" s="556"/>
      <c r="G2" s="556"/>
      <c r="H2" s="556"/>
      <c r="I2" s="556"/>
      <c r="J2" s="556"/>
      <c r="K2" s="556"/>
      <c r="L2" s="556"/>
      <c r="M2" s="556"/>
    </row>
    <row r="3" spans="1:13">
      <c r="A3" s="130"/>
      <c r="B3" s="45"/>
      <c r="C3" s="553" t="s">
        <v>100</v>
      </c>
      <c r="D3" s="553"/>
      <c r="E3" s="553"/>
      <c r="F3" s="553"/>
      <c r="G3" s="553"/>
      <c r="H3" s="46"/>
      <c r="I3" s="553" t="s">
        <v>101</v>
      </c>
      <c r="J3" s="553"/>
      <c r="K3" s="553"/>
      <c r="L3" s="553"/>
      <c r="M3" s="553"/>
    </row>
    <row r="4" spans="1:13">
      <c r="A4" s="280"/>
      <c r="B4" s="281"/>
      <c r="C4" s="557" t="s">
        <v>105</v>
      </c>
      <c r="D4" s="557"/>
      <c r="E4" s="283"/>
      <c r="F4" s="557" t="s">
        <v>106</v>
      </c>
      <c r="G4" s="557"/>
      <c r="H4" s="283"/>
      <c r="I4" s="557" t="s">
        <v>107</v>
      </c>
      <c r="J4" s="557"/>
      <c r="K4" s="283"/>
      <c r="L4" s="557" t="s">
        <v>108</v>
      </c>
      <c r="M4" s="557"/>
    </row>
    <row r="5" spans="1:13">
      <c r="A5" s="127" t="s">
        <v>5</v>
      </c>
      <c r="B5" s="39"/>
      <c r="C5" s="40" t="s">
        <v>359</v>
      </c>
      <c r="D5" s="70" t="s">
        <v>109</v>
      </c>
      <c r="E5" s="70"/>
      <c r="F5" s="70" t="s">
        <v>359</v>
      </c>
      <c r="G5" s="70" t="s">
        <v>109</v>
      </c>
      <c r="H5" s="433"/>
      <c r="I5" s="70" t="s">
        <v>359</v>
      </c>
      <c r="J5" s="70" t="s">
        <v>109</v>
      </c>
      <c r="K5" s="70"/>
      <c r="L5" s="70" t="s">
        <v>359</v>
      </c>
      <c r="M5" s="70" t="s">
        <v>109</v>
      </c>
    </row>
    <row r="6" spans="1:13">
      <c r="A6" s="158">
        <v>43100</v>
      </c>
      <c r="B6" s="33"/>
      <c r="C6" s="243">
        <v>1.88</v>
      </c>
      <c r="D6" s="242">
        <v>2.86</v>
      </c>
      <c r="E6" s="157"/>
      <c r="F6" s="242">
        <v>5.39</v>
      </c>
      <c r="G6" s="242">
        <v>6.09</v>
      </c>
      <c r="H6" s="242"/>
      <c r="I6" s="242">
        <v>2.0099999999999998</v>
      </c>
      <c r="J6" s="242">
        <v>3.37</v>
      </c>
      <c r="K6" s="242"/>
      <c r="L6" s="242">
        <v>1.53</v>
      </c>
      <c r="M6" s="242">
        <v>1.81</v>
      </c>
    </row>
    <row r="7" spans="1:13">
      <c r="A7" s="158">
        <v>43465</v>
      </c>
      <c r="B7" s="33"/>
      <c r="C7" s="243">
        <v>1.86</v>
      </c>
      <c r="D7" s="242">
        <v>2.92</v>
      </c>
      <c r="E7" s="157"/>
      <c r="F7" s="242">
        <v>5.47</v>
      </c>
      <c r="G7" s="242">
        <v>6.22</v>
      </c>
      <c r="H7" s="242"/>
      <c r="I7" s="242">
        <v>1.96</v>
      </c>
      <c r="J7" s="242">
        <v>3.33</v>
      </c>
      <c r="K7" s="242"/>
      <c r="L7" s="242">
        <v>1.59</v>
      </c>
      <c r="M7" s="242">
        <v>1.52</v>
      </c>
    </row>
    <row r="8" spans="1:13">
      <c r="A8" s="158">
        <v>43830</v>
      </c>
      <c r="B8" s="33"/>
      <c r="C8" s="243">
        <v>1.42</v>
      </c>
      <c r="D8" s="242">
        <v>2.69</v>
      </c>
      <c r="E8" s="157"/>
      <c r="F8" s="242">
        <v>5.3</v>
      </c>
      <c r="G8" s="242">
        <v>6.21</v>
      </c>
      <c r="H8" s="242"/>
      <c r="I8" s="242">
        <v>1.73</v>
      </c>
      <c r="J8" s="242">
        <v>3.46</v>
      </c>
      <c r="K8" s="242"/>
      <c r="L8" s="242">
        <v>1.37</v>
      </c>
      <c r="M8" s="242">
        <v>1.1200000000000001</v>
      </c>
    </row>
    <row r="9" spans="1:13">
      <c r="A9" s="158">
        <v>44196</v>
      </c>
      <c r="B9" s="33"/>
      <c r="C9" s="243">
        <v>1.34</v>
      </c>
      <c r="D9" s="242">
        <v>2.1800000000000002</v>
      </c>
      <c r="E9" s="242"/>
      <c r="F9" s="242">
        <v>5.09</v>
      </c>
      <c r="G9" s="242">
        <v>5.96</v>
      </c>
      <c r="H9" s="242"/>
      <c r="I9" s="242">
        <v>1.69</v>
      </c>
      <c r="J9" s="242">
        <v>3.34</v>
      </c>
      <c r="K9" s="242"/>
      <c r="L9" s="242">
        <v>1.27</v>
      </c>
      <c r="M9" s="242">
        <v>1.65</v>
      </c>
    </row>
    <row r="10" spans="1:13">
      <c r="A10" s="158">
        <v>44531</v>
      </c>
      <c r="B10" s="33"/>
      <c r="C10" s="243">
        <v>1.32</v>
      </c>
      <c r="D10" s="242">
        <v>1.73</v>
      </c>
      <c r="E10" s="157"/>
      <c r="F10" s="242">
        <v>5.05</v>
      </c>
      <c r="G10" s="242">
        <v>5.99</v>
      </c>
      <c r="H10" s="242"/>
      <c r="I10" s="242">
        <v>1.62</v>
      </c>
      <c r="J10" s="242">
        <v>2.17</v>
      </c>
      <c r="K10" s="242"/>
      <c r="L10" s="242">
        <v>1.19</v>
      </c>
      <c r="M10" s="242">
        <v>1.2</v>
      </c>
    </row>
    <row r="11" spans="1:13">
      <c r="A11" s="158">
        <v>44896</v>
      </c>
      <c r="B11" s="33"/>
      <c r="C11" s="243">
        <v>2.81</v>
      </c>
      <c r="D11" s="242">
        <v>3.63</v>
      </c>
      <c r="E11" s="242"/>
      <c r="F11" s="242">
        <v>6.45</v>
      </c>
      <c r="G11" s="242">
        <v>6.68</v>
      </c>
      <c r="H11" s="242"/>
      <c r="I11" s="242">
        <v>3.76</v>
      </c>
      <c r="J11" s="242">
        <v>4.6900000000000004</v>
      </c>
      <c r="K11" s="242"/>
      <c r="L11" s="242">
        <v>3.27</v>
      </c>
      <c r="M11" s="242">
        <v>3.51</v>
      </c>
    </row>
    <row r="12" spans="1:13" hidden="1">
      <c r="A12" s="158">
        <v>44927</v>
      </c>
      <c r="B12" s="33"/>
      <c r="C12" s="243">
        <v>2.97</v>
      </c>
      <c r="D12" s="242">
        <v>3.82</v>
      </c>
      <c r="E12" s="157"/>
      <c r="F12" s="242">
        <v>6.97</v>
      </c>
      <c r="G12" s="242">
        <v>6.75</v>
      </c>
      <c r="H12" s="242"/>
      <c r="I12" s="242">
        <v>3.97</v>
      </c>
      <c r="J12" s="242">
        <v>5.94</v>
      </c>
      <c r="K12" s="242"/>
      <c r="L12" s="242">
        <v>3.39</v>
      </c>
      <c r="M12" s="242"/>
    </row>
    <row r="13" spans="1:13" s="185" customFormat="1" hidden="1">
      <c r="A13" s="158">
        <v>44958</v>
      </c>
      <c r="B13" s="33"/>
      <c r="C13" s="243">
        <v>3.14</v>
      </c>
      <c r="D13" s="242">
        <v>3.98</v>
      </c>
      <c r="E13" s="242"/>
      <c r="F13" s="242">
        <v>7.08</v>
      </c>
      <c r="G13" s="242">
        <v>6.75</v>
      </c>
      <c r="H13" s="242"/>
      <c r="I13" s="242">
        <v>4.2699999999999996</v>
      </c>
      <c r="J13" s="242">
        <v>5.65</v>
      </c>
      <c r="K13" s="242"/>
      <c r="L13" s="242">
        <v>3.58</v>
      </c>
      <c r="M13" s="242">
        <v>4</v>
      </c>
    </row>
    <row r="14" spans="1:13" hidden="1">
      <c r="A14" s="158">
        <v>44986</v>
      </c>
      <c r="B14" s="33"/>
      <c r="C14" s="243">
        <v>3.31</v>
      </c>
      <c r="D14" s="242">
        <v>4.01</v>
      </c>
      <c r="E14" s="157"/>
      <c r="F14" s="242">
        <v>7.23</v>
      </c>
      <c r="G14" s="242">
        <v>6.71</v>
      </c>
      <c r="H14" s="242"/>
      <c r="I14" s="242">
        <v>4.4400000000000004</v>
      </c>
      <c r="J14" s="242">
        <v>5.58</v>
      </c>
      <c r="K14" s="242"/>
      <c r="L14" s="242">
        <v>3.88</v>
      </c>
      <c r="M14" s="242">
        <v>4.57</v>
      </c>
    </row>
    <row r="15" spans="1:13" s="185" customFormat="1" hidden="1">
      <c r="A15" s="158">
        <v>45017</v>
      </c>
      <c r="B15" s="33"/>
      <c r="C15" s="243">
        <v>3.37</v>
      </c>
      <c r="D15" s="242">
        <v>3.98</v>
      </c>
      <c r="E15" s="157"/>
      <c r="F15" s="242">
        <v>7.43</v>
      </c>
      <c r="G15" s="242">
        <v>6.71</v>
      </c>
      <c r="H15" s="242"/>
      <c r="I15" s="242">
        <v>4.53</v>
      </c>
      <c r="J15" s="242">
        <v>5.69</v>
      </c>
      <c r="K15" s="242"/>
      <c r="L15" s="242">
        <v>3.68</v>
      </c>
      <c r="M15" s="242">
        <v>4.43</v>
      </c>
    </row>
    <row r="16" spans="1:13" hidden="1">
      <c r="A16" s="158">
        <v>45047</v>
      </c>
      <c r="B16" s="33"/>
      <c r="C16" s="243">
        <v>3.47</v>
      </c>
      <c r="D16" s="242">
        <v>4</v>
      </c>
      <c r="E16" s="157"/>
      <c r="F16" s="242">
        <v>7.6</v>
      </c>
      <c r="G16" s="242">
        <v>6.71</v>
      </c>
      <c r="H16" s="242"/>
      <c r="I16" s="242">
        <v>4.6399999999999997</v>
      </c>
      <c r="J16" s="242">
        <v>5.51</v>
      </c>
      <c r="K16" s="242"/>
      <c r="L16" s="242">
        <v>4.01</v>
      </c>
      <c r="M16" s="242">
        <v>4.91</v>
      </c>
    </row>
    <row r="17" spans="1:13" hidden="1">
      <c r="A17" s="158">
        <v>45078</v>
      </c>
      <c r="B17" s="33"/>
      <c r="C17" s="243">
        <v>3.57</v>
      </c>
      <c r="D17" s="242">
        <v>4.0199999999999996</v>
      </c>
      <c r="E17" s="242"/>
      <c r="F17" s="242">
        <v>7.49</v>
      </c>
      <c r="G17" s="242">
        <v>6.67</v>
      </c>
      <c r="H17" s="242"/>
      <c r="I17" s="242">
        <v>4.7699999999999996</v>
      </c>
      <c r="J17" s="242">
        <v>5.99</v>
      </c>
      <c r="K17" s="242"/>
      <c r="L17" s="242">
        <v>4.12</v>
      </c>
      <c r="M17" s="242">
        <v>5.27</v>
      </c>
    </row>
    <row r="18" spans="1:13" hidden="1">
      <c r="A18" s="158">
        <v>45108</v>
      </c>
      <c r="B18" s="33"/>
      <c r="C18" s="243">
        <v>3.61</v>
      </c>
      <c r="D18" s="242">
        <v>4.03</v>
      </c>
      <c r="E18" s="157"/>
      <c r="F18" s="242">
        <v>7.73</v>
      </c>
      <c r="G18" s="242">
        <v>6.79</v>
      </c>
      <c r="H18" s="242"/>
      <c r="I18" s="242">
        <v>4.92</v>
      </c>
      <c r="J18" s="242">
        <v>6.17</v>
      </c>
      <c r="K18" s="242"/>
      <c r="L18" s="242">
        <v>4.32</v>
      </c>
      <c r="M18" s="242">
        <v>3.76</v>
      </c>
    </row>
    <row r="19" spans="1:13" hidden="1">
      <c r="A19" s="158">
        <v>45139</v>
      </c>
      <c r="B19" s="33"/>
      <c r="C19" s="243">
        <v>3.68</v>
      </c>
      <c r="D19" s="242">
        <v>3.98</v>
      </c>
      <c r="E19" s="157"/>
      <c r="F19" s="242">
        <v>7.84</v>
      </c>
      <c r="G19" s="242">
        <v>6.72</v>
      </c>
      <c r="H19" s="242"/>
      <c r="I19" s="242">
        <v>5.0599999999999996</v>
      </c>
      <c r="J19" s="242">
        <v>5.92</v>
      </c>
      <c r="K19" s="242"/>
      <c r="L19" s="242">
        <v>4.01</v>
      </c>
      <c r="M19" s="242">
        <v>4.6900000000000004</v>
      </c>
    </row>
    <row r="20" spans="1:13" hidden="1">
      <c r="A20" s="158">
        <v>45170</v>
      </c>
      <c r="B20" s="33"/>
      <c r="C20" s="243">
        <v>3.7427000000000001</v>
      </c>
      <c r="D20" s="242">
        <v>3.9851000000000001</v>
      </c>
      <c r="E20" s="242"/>
      <c r="F20" s="242">
        <v>7.8297999999999996</v>
      </c>
      <c r="G20" s="242">
        <v>6.7214999999999998</v>
      </c>
      <c r="H20" s="242"/>
      <c r="I20" s="242">
        <v>5.0860000000000003</v>
      </c>
      <c r="J20" s="242">
        <v>5.8375000000000004</v>
      </c>
      <c r="K20" s="242"/>
      <c r="L20" s="242">
        <v>4.1977000000000002</v>
      </c>
      <c r="M20" s="242">
        <v>2.2949000000000002</v>
      </c>
    </row>
    <row r="21" spans="1:13" hidden="1">
      <c r="A21" s="158">
        <v>45200</v>
      </c>
      <c r="B21" s="33"/>
      <c r="C21" s="243">
        <v>3.7541000000000002</v>
      </c>
      <c r="D21" s="242">
        <v>3.9451999999999998</v>
      </c>
      <c r="E21" s="242"/>
      <c r="F21" s="242">
        <v>7.8689999999999998</v>
      </c>
      <c r="G21" s="242">
        <v>6.7548000000000004</v>
      </c>
      <c r="H21" s="242"/>
      <c r="I21" s="242">
        <v>5.21</v>
      </c>
      <c r="J21" s="242">
        <v>6.0719000000000003</v>
      </c>
      <c r="K21" s="242"/>
      <c r="L21" s="242">
        <v>4.5431999999999997</v>
      </c>
      <c r="M21" s="242">
        <v>4.2274000000000003</v>
      </c>
    </row>
    <row r="22" spans="1:13" hidden="1">
      <c r="A22" s="158">
        <v>45231</v>
      </c>
      <c r="B22" s="33"/>
      <c r="C22" s="243">
        <v>3.8504</v>
      </c>
      <c r="D22" s="242">
        <v>3.9441999999999999</v>
      </c>
      <c r="E22" s="242"/>
      <c r="F22" s="242">
        <v>7.9040999999999997</v>
      </c>
      <c r="G22" s="242">
        <v>6.6977000000000002</v>
      </c>
      <c r="H22" s="242"/>
      <c r="I22" s="242">
        <v>5.2605000000000004</v>
      </c>
      <c r="J22" s="242">
        <v>5.923</v>
      </c>
      <c r="K22" s="242"/>
      <c r="L22" s="242">
        <v>4.3981000000000003</v>
      </c>
      <c r="M22" s="242">
        <v>4.0848000000000004</v>
      </c>
    </row>
    <row r="23" spans="1:13">
      <c r="A23" s="158">
        <v>45261</v>
      </c>
      <c r="B23" s="33"/>
      <c r="C23" s="243">
        <v>3.7732000000000001</v>
      </c>
      <c r="D23" s="242">
        <v>3.9262000000000001</v>
      </c>
      <c r="E23" s="242"/>
      <c r="F23" s="242">
        <v>7.7144000000000004</v>
      </c>
      <c r="G23" s="242">
        <v>6.7640000000000002</v>
      </c>
      <c r="H23" s="242"/>
      <c r="I23" s="242">
        <v>5.1471999999999998</v>
      </c>
      <c r="J23" s="242">
        <v>6.0308000000000002</v>
      </c>
      <c r="K23" s="242"/>
      <c r="L23" s="242">
        <v>4.3716999999999997</v>
      </c>
      <c r="M23" s="242">
        <v>4.9705000000000004</v>
      </c>
    </row>
    <row r="24" spans="1:13" hidden="1">
      <c r="A24" s="158">
        <v>45292</v>
      </c>
      <c r="B24" s="33"/>
      <c r="C24" s="243">
        <v>3.6568000000000001</v>
      </c>
      <c r="D24" s="242">
        <v>3.8858000000000001</v>
      </c>
      <c r="E24" s="242"/>
      <c r="F24" s="242">
        <v>8.0198999999999998</v>
      </c>
      <c r="G24" s="242">
        <v>6.7465999999999999</v>
      </c>
      <c r="H24" s="242"/>
      <c r="I24" s="242">
        <v>5.1192000000000002</v>
      </c>
      <c r="J24" s="242">
        <v>6.3288000000000002</v>
      </c>
      <c r="K24" s="242"/>
      <c r="L24" s="242">
        <v>4.1806000000000001</v>
      </c>
      <c r="M24" s="242">
        <v>0.60170000000000001</v>
      </c>
    </row>
    <row r="25" spans="1:13" hidden="1">
      <c r="A25" s="158">
        <v>45323</v>
      </c>
      <c r="B25" s="33"/>
      <c r="C25" s="243">
        <v>3.62</v>
      </c>
      <c r="D25" s="242">
        <v>3.84</v>
      </c>
      <c r="E25" s="242"/>
      <c r="F25" s="242">
        <v>7.94</v>
      </c>
      <c r="G25" s="242">
        <v>6.7</v>
      </c>
      <c r="H25" s="242"/>
      <c r="I25" s="242">
        <v>5.0999999999999996</v>
      </c>
      <c r="J25" s="242">
        <v>6.14</v>
      </c>
      <c r="K25" s="242"/>
      <c r="L25" s="242">
        <v>3.97</v>
      </c>
      <c r="M25" s="242">
        <v>1.37</v>
      </c>
    </row>
    <row r="26" spans="1:13" hidden="1">
      <c r="A26" s="158">
        <v>45352</v>
      </c>
      <c r="B26" s="33"/>
      <c r="C26" s="243">
        <v>3.57</v>
      </c>
      <c r="D26" s="242">
        <v>3.78</v>
      </c>
      <c r="E26" s="242"/>
      <c r="F26" s="242">
        <v>7.79</v>
      </c>
      <c r="G26" s="242">
        <v>6.56</v>
      </c>
      <c r="H26" s="242"/>
      <c r="I26" s="242">
        <v>5.03</v>
      </c>
      <c r="J26" s="242">
        <v>6.19</v>
      </c>
      <c r="K26" s="242"/>
      <c r="L26" s="242">
        <v>4.16</v>
      </c>
      <c r="M26" s="242">
        <v>3.79</v>
      </c>
    </row>
    <row r="27" spans="1:13" s="186" customFormat="1" hidden="1">
      <c r="A27" s="158">
        <v>45383</v>
      </c>
      <c r="B27" s="33"/>
      <c r="C27" s="243">
        <v>3.56</v>
      </c>
      <c r="D27" s="242">
        <v>3.72</v>
      </c>
      <c r="E27" s="242"/>
      <c r="F27" s="242">
        <v>7.85</v>
      </c>
      <c r="G27" s="242">
        <v>6.49</v>
      </c>
      <c r="H27" s="242"/>
      <c r="I27" s="242">
        <v>5.0999999999999996</v>
      </c>
      <c r="J27" s="242">
        <v>5.67</v>
      </c>
      <c r="K27" s="242"/>
      <c r="L27" s="242">
        <v>4.1500000000000004</v>
      </c>
      <c r="M27" s="242">
        <v>3.52</v>
      </c>
    </row>
    <row r="28" spans="1:13" hidden="1">
      <c r="A28" s="158">
        <v>45413</v>
      </c>
      <c r="B28" s="33"/>
      <c r="C28" s="243">
        <v>3.56</v>
      </c>
      <c r="D28" s="242">
        <v>3.64</v>
      </c>
      <c r="E28" s="242"/>
      <c r="F28" s="242">
        <v>7.95</v>
      </c>
      <c r="G28" s="242">
        <v>6.47</v>
      </c>
      <c r="H28" s="242"/>
      <c r="I28" s="242">
        <v>5.16</v>
      </c>
      <c r="J28" s="242">
        <v>5.95</v>
      </c>
      <c r="K28" s="242"/>
      <c r="L28" s="242">
        <v>4.18</v>
      </c>
      <c r="M28" s="242">
        <v>5.21</v>
      </c>
    </row>
    <row r="29" spans="1:13" hidden="1">
      <c r="A29" s="158">
        <v>45444</v>
      </c>
      <c r="B29" s="33"/>
      <c r="C29" s="243">
        <v>3.54</v>
      </c>
      <c r="D29" s="242">
        <v>3.64</v>
      </c>
      <c r="E29" s="242"/>
      <c r="F29" s="242">
        <v>7.72</v>
      </c>
      <c r="G29" s="242">
        <v>6.59</v>
      </c>
      <c r="H29" s="242"/>
      <c r="I29" s="242">
        <v>5.13</v>
      </c>
      <c r="J29" s="242">
        <v>5.68</v>
      </c>
      <c r="K29" s="242"/>
      <c r="L29" s="242">
        <v>4.1399999999999997</v>
      </c>
      <c r="M29" s="242">
        <v>4.21</v>
      </c>
    </row>
    <row r="30" spans="1:13" s="187" customFormat="1" hidden="1">
      <c r="A30" s="158">
        <v>45474</v>
      </c>
      <c r="B30" s="33"/>
      <c r="C30" s="243">
        <v>3.52</v>
      </c>
      <c r="D30" s="242">
        <v>3.58</v>
      </c>
      <c r="E30" s="242"/>
      <c r="F30" s="242">
        <v>7.79</v>
      </c>
      <c r="G30" s="242">
        <v>6.6</v>
      </c>
      <c r="H30" s="242"/>
      <c r="I30" s="242">
        <v>4.9400000000000004</v>
      </c>
      <c r="J30" s="242">
        <v>5.63</v>
      </c>
      <c r="K30" s="242"/>
      <c r="L30" s="242">
        <v>4.13</v>
      </c>
      <c r="M30" s="242">
        <v>2.63</v>
      </c>
    </row>
    <row r="31" spans="1:13" hidden="1">
      <c r="A31" s="158">
        <v>45505</v>
      </c>
      <c r="B31" s="33"/>
      <c r="C31" s="243">
        <v>3.52</v>
      </c>
      <c r="D31" s="242">
        <v>3.46</v>
      </c>
      <c r="E31" s="242"/>
      <c r="F31" s="242">
        <v>7.82</v>
      </c>
      <c r="G31" s="242">
        <v>6.6</v>
      </c>
      <c r="H31" s="242"/>
      <c r="I31" s="242">
        <v>4.92</v>
      </c>
      <c r="J31" s="242">
        <v>5.87</v>
      </c>
      <c r="K31" s="242"/>
      <c r="L31" s="242">
        <v>4.0599999999999996</v>
      </c>
      <c r="M31" s="242">
        <v>3.28</v>
      </c>
    </row>
    <row r="32" spans="1:13" hidden="1">
      <c r="A32" s="158">
        <v>45536</v>
      </c>
      <c r="B32" s="33"/>
      <c r="C32" s="243">
        <v>3.43</v>
      </c>
      <c r="D32" s="242">
        <v>3.4</v>
      </c>
      <c r="E32" s="242"/>
      <c r="F32" s="242">
        <v>7.76</v>
      </c>
      <c r="G32" s="242">
        <v>6.58</v>
      </c>
      <c r="H32" s="242"/>
      <c r="I32" s="242">
        <v>4.92</v>
      </c>
      <c r="J32" s="242">
        <v>5.38</v>
      </c>
      <c r="K32" s="242"/>
      <c r="L32" s="242">
        <v>3.87</v>
      </c>
      <c r="M32" s="242">
        <v>3.55</v>
      </c>
    </row>
    <row r="33" spans="1:13" s="188" customFormat="1" hidden="1">
      <c r="A33" s="158">
        <v>45566</v>
      </c>
      <c r="B33" s="33"/>
      <c r="C33" s="243">
        <v>3.35</v>
      </c>
      <c r="D33" s="242">
        <v>3.3</v>
      </c>
      <c r="E33" s="242"/>
      <c r="F33" s="242">
        <v>7.71</v>
      </c>
      <c r="G33" s="242">
        <v>6.54</v>
      </c>
      <c r="H33" s="242"/>
      <c r="I33" s="242">
        <v>4.75</v>
      </c>
      <c r="J33" s="242">
        <v>5.09</v>
      </c>
      <c r="K33" s="242"/>
      <c r="L33" s="242">
        <v>3.86</v>
      </c>
      <c r="M33" s="242">
        <v>3.68</v>
      </c>
    </row>
    <row r="34" spans="1:13" hidden="1">
      <c r="A34" s="158">
        <v>45597</v>
      </c>
      <c r="B34" s="33"/>
      <c r="C34" s="243">
        <v>3.3</v>
      </c>
      <c r="D34" s="242">
        <v>3.21</v>
      </c>
      <c r="E34" s="242"/>
      <c r="F34" s="242">
        <v>7.69</v>
      </c>
      <c r="G34" s="242">
        <v>6.44</v>
      </c>
      <c r="H34" s="242"/>
      <c r="I34" s="242">
        <v>4.71</v>
      </c>
      <c r="J34" s="242">
        <v>5.33</v>
      </c>
      <c r="K34" s="242"/>
      <c r="L34" s="242">
        <v>3.7</v>
      </c>
      <c r="M34" s="242">
        <v>4.9400000000000004</v>
      </c>
    </row>
    <row r="35" spans="1:13">
      <c r="A35" s="158">
        <v>45627</v>
      </c>
      <c r="B35" s="33"/>
      <c r="C35" s="243">
        <v>3.22</v>
      </c>
      <c r="D35" s="242">
        <v>3.14</v>
      </c>
      <c r="E35" s="242"/>
      <c r="F35" s="242">
        <v>7.48</v>
      </c>
      <c r="G35" s="242">
        <v>6.41</v>
      </c>
      <c r="H35" s="242"/>
      <c r="I35" s="242">
        <v>4.5</v>
      </c>
      <c r="J35" s="242">
        <v>5</v>
      </c>
      <c r="K35" s="242"/>
      <c r="L35" s="242">
        <v>3.62</v>
      </c>
      <c r="M35" s="242">
        <v>3.6</v>
      </c>
    </row>
    <row r="36" spans="1:13">
      <c r="A36" s="158">
        <v>45658</v>
      </c>
      <c r="B36" s="33"/>
      <c r="C36" s="243">
        <v>3.01</v>
      </c>
      <c r="D36" s="242">
        <v>3.1</v>
      </c>
      <c r="E36" s="242"/>
      <c r="F36" s="242">
        <v>7.69</v>
      </c>
      <c r="G36" s="242">
        <v>6.28</v>
      </c>
      <c r="H36" s="242"/>
      <c r="I36" s="242">
        <v>4.3499999999999996</v>
      </c>
      <c r="J36" s="242">
        <v>5.01</v>
      </c>
      <c r="K36" s="242"/>
      <c r="L36" s="242">
        <v>3.65</v>
      </c>
      <c r="M36" s="242">
        <v>3.67</v>
      </c>
    </row>
    <row r="37" spans="1:13">
      <c r="A37" s="158">
        <v>45689</v>
      </c>
      <c r="B37" s="33"/>
      <c r="C37" s="243">
        <v>3.22</v>
      </c>
      <c r="D37" s="242">
        <v>3.01</v>
      </c>
      <c r="E37" s="242"/>
      <c r="F37" s="242">
        <v>7.66</v>
      </c>
      <c r="G37" s="242">
        <v>6.04</v>
      </c>
      <c r="H37" s="242"/>
      <c r="I37" s="242">
        <v>4.33</v>
      </c>
      <c r="J37" s="242">
        <v>5.2</v>
      </c>
      <c r="K37" s="242"/>
      <c r="L37" s="242">
        <v>3.58</v>
      </c>
      <c r="M37" s="242">
        <v>3.2</v>
      </c>
    </row>
    <row r="38" spans="1:13">
      <c r="A38" s="158">
        <v>45717</v>
      </c>
      <c r="B38" s="33"/>
      <c r="C38" s="243">
        <v>3.22</v>
      </c>
      <c r="D38" s="242">
        <v>2.97</v>
      </c>
      <c r="E38" s="242"/>
      <c r="F38" s="242">
        <v>7.57</v>
      </c>
      <c r="G38" s="242">
        <v>6</v>
      </c>
      <c r="H38" s="242"/>
      <c r="I38" s="242">
        <v>4.32</v>
      </c>
      <c r="J38" s="242">
        <v>4.91</v>
      </c>
      <c r="K38" s="242"/>
      <c r="L38" s="242">
        <v>3.66</v>
      </c>
      <c r="M38" s="242">
        <v>6.53</v>
      </c>
    </row>
    <row r="39" spans="1:13" s="297" customFormat="1">
      <c r="A39" s="158">
        <v>45748</v>
      </c>
      <c r="B39" s="33"/>
      <c r="C39" s="243">
        <v>3.16</v>
      </c>
      <c r="D39" s="242">
        <v>2.91</v>
      </c>
      <c r="E39" s="242"/>
      <c r="F39" s="242">
        <v>7.59</v>
      </c>
      <c r="G39" s="242">
        <v>5.95</v>
      </c>
      <c r="H39" s="242"/>
      <c r="I39" s="242">
        <v>4.32</v>
      </c>
      <c r="J39" s="242">
        <v>5.14</v>
      </c>
      <c r="K39" s="242"/>
      <c r="L39" s="242">
        <v>3.66</v>
      </c>
      <c r="M39" s="242">
        <v>4.71</v>
      </c>
    </row>
    <row r="40" spans="1:13">
      <c r="A40" s="158">
        <v>45778</v>
      </c>
      <c r="B40" s="33"/>
      <c r="C40" s="243">
        <v>3.24</v>
      </c>
      <c r="D40" s="242">
        <v>2.9</v>
      </c>
      <c r="E40" s="242"/>
      <c r="F40" s="242">
        <v>7.6</v>
      </c>
      <c r="G40" s="242">
        <v>5.9</v>
      </c>
      <c r="H40" s="242"/>
      <c r="I40" s="242">
        <v>4.38</v>
      </c>
      <c r="J40" s="242">
        <v>4.72</v>
      </c>
      <c r="K40" s="242"/>
      <c r="L40" s="242">
        <v>3.66</v>
      </c>
      <c r="M40" s="242">
        <v>3</v>
      </c>
    </row>
    <row r="41" spans="1:13">
      <c r="A41" s="158">
        <v>45809</v>
      </c>
      <c r="B41" s="33"/>
      <c r="C41" s="243">
        <v>3.24</v>
      </c>
      <c r="D41" s="242">
        <v>2.85</v>
      </c>
      <c r="E41" s="242"/>
      <c r="F41" s="242">
        <v>7.47</v>
      </c>
      <c r="G41" s="242">
        <v>5.83</v>
      </c>
      <c r="H41" s="242"/>
      <c r="I41" s="242">
        <v>4.3499999999999996</v>
      </c>
      <c r="J41" s="242">
        <v>4.66</v>
      </c>
      <c r="K41" s="242"/>
      <c r="L41" s="242">
        <v>3.54</v>
      </c>
      <c r="M41" s="242">
        <v>3.05</v>
      </c>
    </row>
    <row r="42" spans="1:13">
      <c r="A42" s="158">
        <v>45839</v>
      </c>
      <c r="C42" s="243">
        <v>3.23</v>
      </c>
      <c r="D42" s="242">
        <v>2.85</v>
      </c>
      <c r="E42" s="242"/>
      <c r="F42" s="242">
        <v>7.53</v>
      </c>
      <c r="G42" s="242">
        <v>5.83</v>
      </c>
      <c r="H42" s="242"/>
      <c r="I42" s="242">
        <v>4.26</v>
      </c>
      <c r="J42" s="242">
        <v>4.82</v>
      </c>
      <c r="K42" s="242"/>
      <c r="L42" s="242">
        <v>3.47</v>
      </c>
      <c r="M42" s="242">
        <v>3.59</v>
      </c>
    </row>
    <row r="43" spans="1:13">
      <c r="A43" s="158">
        <v>45870</v>
      </c>
      <c r="C43" s="243">
        <v>3.29</v>
      </c>
      <c r="D43" s="242">
        <v>2.79</v>
      </c>
      <c r="E43" s="242"/>
      <c r="F43" s="242">
        <v>7.54</v>
      </c>
      <c r="G43" s="242">
        <v>5.74</v>
      </c>
      <c r="H43" s="242"/>
      <c r="I43" s="242">
        <v>4.26</v>
      </c>
      <c r="J43" s="242">
        <v>4.6500000000000004</v>
      </c>
      <c r="K43" s="242"/>
      <c r="L43" s="242">
        <v>3.63</v>
      </c>
      <c r="M43" s="242">
        <v>2.5099999999999998</v>
      </c>
    </row>
    <row r="44" spans="1:13">
      <c r="A44" s="158">
        <v>45901</v>
      </c>
      <c r="C44" s="243">
        <v>3.28</v>
      </c>
      <c r="D44" s="242">
        <v>2.81</v>
      </c>
      <c r="E44" s="242"/>
      <c r="F44" s="242">
        <v>7.46</v>
      </c>
      <c r="G44" s="242">
        <v>5.73</v>
      </c>
      <c r="H44" s="242"/>
      <c r="I44" s="242">
        <v>4.3600000000000003</v>
      </c>
      <c r="J44" s="242">
        <v>4.88</v>
      </c>
      <c r="K44" s="242"/>
      <c r="L44" s="242">
        <v>3.6</v>
      </c>
      <c r="M44" s="242">
        <v>3.8</v>
      </c>
    </row>
    <row r="45" spans="1:13">
      <c r="A45" s="158">
        <v>45931</v>
      </c>
      <c r="C45" s="243">
        <v>3.27</v>
      </c>
      <c r="D45" s="242">
        <v>2.79</v>
      </c>
      <c r="E45" s="242"/>
      <c r="F45" s="242">
        <v>7.42</v>
      </c>
      <c r="G45" s="242">
        <v>5.72</v>
      </c>
      <c r="H45" s="242"/>
      <c r="I45" s="242">
        <v>4.33</v>
      </c>
      <c r="J45" s="242">
        <v>4.2699999999999996</v>
      </c>
      <c r="K45" s="242"/>
      <c r="L45" s="242">
        <v>3.54</v>
      </c>
      <c r="M45" s="242">
        <v>3.18</v>
      </c>
    </row>
    <row r="46" spans="1:13">
      <c r="A46" s="158">
        <v>45962</v>
      </c>
      <c r="C46" s="243">
        <v>3.26</v>
      </c>
      <c r="D46" s="242">
        <v>2.83</v>
      </c>
      <c r="E46" s="242"/>
      <c r="F46" s="242">
        <v>7.46</v>
      </c>
      <c r="G46" s="242">
        <v>5.61</v>
      </c>
      <c r="H46" s="242"/>
      <c r="I46" s="242">
        <v>4.3600000000000003</v>
      </c>
      <c r="J46" s="242">
        <v>4.4000000000000004</v>
      </c>
      <c r="K46" s="242"/>
      <c r="L46" s="242">
        <v>3.55</v>
      </c>
      <c r="M46" s="242">
        <v>3.21</v>
      </c>
    </row>
    <row r="47" spans="1:13">
      <c r="A47" s="158">
        <v>45992</v>
      </c>
      <c r="C47" s="243">
        <v>3.26</v>
      </c>
      <c r="D47" s="242">
        <v>2.86</v>
      </c>
      <c r="E47" s="242"/>
      <c r="F47" s="242">
        <v>7.24</v>
      </c>
      <c r="G47" s="242">
        <v>5.59</v>
      </c>
      <c r="H47" s="242"/>
      <c r="I47" s="242">
        <v>4.3</v>
      </c>
      <c r="J47" s="242">
        <v>4.43</v>
      </c>
      <c r="K47" s="242"/>
      <c r="L47" s="242">
        <v>3.59</v>
      </c>
      <c r="M47" s="242">
        <v>2.76</v>
      </c>
    </row>
    <row r="48" spans="1:13">
      <c r="A48" s="158">
        <v>46023</v>
      </c>
      <c r="C48" s="243">
        <v>3.33</v>
      </c>
      <c r="D48" s="242">
        <v>2.85</v>
      </c>
      <c r="E48" s="242"/>
      <c r="F48" s="242">
        <v>7.62</v>
      </c>
      <c r="G48" s="242">
        <v>5.78</v>
      </c>
      <c r="H48" s="242"/>
      <c r="I48" s="242">
        <v>4.2699999999999996</v>
      </c>
      <c r="J48" s="242">
        <v>4.07</v>
      </c>
      <c r="K48" s="242"/>
      <c r="L48" s="242">
        <v>3.57</v>
      </c>
      <c r="M48" s="242">
        <v>2.52</v>
      </c>
    </row>
    <row r="49" spans="1:13">
      <c r="A49" s="158">
        <v>46054</v>
      </c>
      <c r="C49" s="243">
        <v>3.35</v>
      </c>
      <c r="D49" s="242">
        <v>2.9</v>
      </c>
      <c r="E49" s="242"/>
      <c r="F49" s="242">
        <v>7.59</v>
      </c>
      <c r="G49" s="242">
        <v>5.69</v>
      </c>
      <c r="H49" s="242"/>
      <c r="I49" s="242">
        <v>4.3600000000000003</v>
      </c>
      <c r="J49" s="242">
        <v>4.32</v>
      </c>
      <c r="K49" s="242"/>
      <c r="L49" s="242">
        <v>3.62</v>
      </c>
      <c r="M49" s="242">
        <v>3.29</v>
      </c>
    </row>
    <row r="50" spans="1:13">
      <c r="A50" s="418">
        <v>46082</v>
      </c>
      <c r="B50" s="411"/>
      <c r="C50" s="419">
        <v>3.33</v>
      </c>
      <c r="D50" s="420">
        <v>2.93</v>
      </c>
      <c r="E50" s="420"/>
      <c r="F50" s="420">
        <v>7.5</v>
      </c>
      <c r="G50" s="420">
        <v>5.66</v>
      </c>
      <c r="H50" s="420"/>
      <c r="I50" s="420">
        <v>4.3600000000000003</v>
      </c>
      <c r="J50" s="420">
        <v>4.34</v>
      </c>
      <c r="K50" s="420"/>
      <c r="L50" s="420">
        <v>3.57</v>
      </c>
      <c r="M50" s="420">
        <v>3.15</v>
      </c>
    </row>
    <row r="51" spans="1:13"/>
    <row r="52" spans="1:13">
      <c r="A52" s="129" t="s">
        <v>376</v>
      </c>
    </row>
  </sheetData>
  <mergeCells count="8">
    <mergeCell ref="A1:M1"/>
    <mergeCell ref="C2:M2"/>
    <mergeCell ref="C3:G3"/>
    <mergeCell ref="I3:M3"/>
    <mergeCell ref="C4:D4"/>
    <mergeCell ref="F4:G4"/>
    <mergeCell ref="I4:J4"/>
    <mergeCell ref="L4:M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A1:X1048576"/>
  <sheetViews>
    <sheetView showGridLines="0" topLeftCell="B1" zoomScale="115" zoomScaleNormal="115" workbookViewId="0">
      <selection activeCell="C3" sqref="C3:F3"/>
    </sheetView>
  </sheetViews>
  <sheetFormatPr defaultColWidth="0" defaultRowHeight="11.45" customHeight="1" zeroHeight="1"/>
  <cols>
    <col min="1" max="1" width="9.140625" style="96" hidden="1" customWidth="1"/>
    <col min="2" max="2" width="20.140625" style="96" customWidth="1"/>
    <col min="3" max="3" width="6" style="96" hidden="1" customWidth="1"/>
    <col min="4" max="4" width="0.140625" style="96" customWidth="1"/>
    <col min="5" max="5" width="1" style="96" hidden="1" customWidth="1"/>
    <col min="6" max="6" width="8.42578125" style="96" customWidth="1"/>
    <col min="7" max="7" width="0.5703125" style="96" hidden="1" customWidth="1"/>
    <col min="8" max="9" width="6" style="96" hidden="1" customWidth="1"/>
    <col min="10" max="10" width="7.85546875" style="96" customWidth="1"/>
    <col min="11" max="11" width="1.5703125" style="96" customWidth="1"/>
    <col min="12" max="15" width="6.5703125" style="96" customWidth="1"/>
    <col min="16" max="16" width="1.42578125" style="96" customWidth="1"/>
    <col min="17" max="17" width="6.85546875" style="96" customWidth="1"/>
    <col min="18" max="18" width="7" style="96" customWidth="1"/>
    <col min="19" max="19" width="6.42578125" style="96" customWidth="1"/>
    <col min="20" max="20" width="6.85546875" style="96" customWidth="1"/>
    <col min="21" max="22" width="9.140625" style="96" hidden="1" customWidth="1"/>
    <col min="23" max="24" width="0" style="96" hidden="1" customWidth="1"/>
    <col min="25" max="16384" width="9.140625" style="96" hidden="1"/>
  </cols>
  <sheetData>
    <row r="1" spans="1:24" ht="14.1" customHeight="1">
      <c r="B1" s="62" t="s">
        <v>203</v>
      </c>
    </row>
    <row r="2" spans="1:24" ht="14.1" customHeight="1">
      <c r="B2" s="23"/>
      <c r="C2" s="559" t="s">
        <v>110</v>
      </c>
      <c r="D2" s="559"/>
      <c r="E2" s="559"/>
      <c r="F2" s="559"/>
      <c r="G2" s="559"/>
      <c r="H2" s="559"/>
      <c r="I2" s="559"/>
      <c r="J2" s="559"/>
      <c r="K2" s="23"/>
      <c r="L2" s="559" t="s">
        <v>111</v>
      </c>
      <c r="M2" s="559"/>
      <c r="N2" s="559"/>
      <c r="O2" s="559"/>
      <c r="P2" s="559"/>
      <c r="Q2" s="559"/>
      <c r="R2" s="559"/>
      <c r="S2" s="559"/>
      <c r="T2" s="559"/>
    </row>
    <row r="3" spans="1:24" ht="14.1" customHeight="1">
      <c r="B3" s="488"/>
      <c r="C3" s="560" t="s">
        <v>10</v>
      </c>
      <c r="D3" s="560"/>
      <c r="E3" s="560"/>
      <c r="F3" s="560"/>
      <c r="G3" s="435"/>
      <c r="H3" s="560" t="s">
        <v>5</v>
      </c>
      <c r="I3" s="560"/>
      <c r="J3" s="560"/>
      <c r="K3" s="48"/>
      <c r="L3" s="560" t="s">
        <v>10</v>
      </c>
      <c r="M3" s="560"/>
      <c r="N3" s="560"/>
      <c r="O3" s="560"/>
      <c r="P3" s="72"/>
      <c r="Q3" s="560" t="s">
        <v>5</v>
      </c>
      <c r="R3" s="560"/>
      <c r="S3" s="560"/>
      <c r="T3" s="560"/>
    </row>
    <row r="4" spans="1:24" s="190" customFormat="1" ht="14.1" customHeight="1">
      <c r="A4" s="189"/>
      <c r="B4" s="489"/>
      <c r="C4" s="434"/>
      <c r="D4" s="434">
        <f>D36</f>
        <v>44196</v>
      </c>
      <c r="E4" s="434">
        <f>E36</f>
        <v>44530</v>
      </c>
      <c r="F4" s="387">
        <v>46112</v>
      </c>
      <c r="G4" s="387"/>
      <c r="H4" s="387">
        <v>45291</v>
      </c>
      <c r="I4" s="387">
        <v>45412</v>
      </c>
      <c r="J4" s="387">
        <v>46112</v>
      </c>
      <c r="K4" s="159"/>
      <c r="L4" s="387">
        <v>45657</v>
      </c>
      <c r="M4" s="387">
        <v>46022</v>
      </c>
      <c r="N4" s="387">
        <v>46081</v>
      </c>
      <c r="O4" s="387">
        <v>46112</v>
      </c>
      <c r="P4" s="69"/>
      <c r="Q4" s="388">
        <v>45657</v>
      </c>
      <c r="R4" s="387">
        <v>46022</v>
      </c>
      <c r="S4" s="387">
        <v>46081</v>
      </c>
      <c r="T4" s="387">
        <v>46112</v>
      </c>
    </row>
    <row r="5" spans="1:24" s="44" customFormat="1" ht="14.1" customHeight="1">
      <c r="A5" s="96" t="s">
        <v>112</v>
      </c>
      <c r="B5" s="88" t="s">
        <v>113</v>
      </c>
      <c r="C5" s="89"/>
      <c r="D5" s="89" t="e">
        <f t="array" ref="D5">INDEX(#REF!,MATCH(1,(#REF!=$A5)*(#REF!=$D4),0),1)/1000000</f>
        <v>#REF!</v>
      </c>
      <c r="E5" s="89"/>
      <c r="F5" s="207">
        <v>18912.766790000001</v>
      </c>
      <c r="G5" s="211"/>
      <c r="H5" s="212">
        <v>28.697524506140603</v>
      </c>
      <c r="I5" s="212">
        <v>28.796123275950187</v>
      </c>
      <c r="J5" s="212">
        <v>28.807127146421362</v>
      </c>
      <c r="K5" s="53"/>
      <c r="L5" s="207">
        <v>306.17424499999998</v>
      </c>
      <c r="M5" s="207">
        <v>774.51665100000002</v>
      </c>
      <c r="N5" s="207">
        <v>793.09154000000001</v>
      </c>
      <c r="O5" s="207">
        <v>767.55566699999997</v>
      </c>
      <c r="P5" s="207"/>
      <c r="Q5" s="212">
        <v>1.7509009774641444</v>
      </c>
      <c r="R5" s="212">
        <v>4.1503890320818329</v>
      </c>
      <c r="S5" s="212">
        <v>4.2315336443621279</v>
      </c>
      <c r="T5" s="212">
        <v>4.0583996806106652</v>
      </c>
      <c r="U5" s="191"/>
      <c r="V5" s="191"/>
      <c r="W5" s="192"/>
      <c r="X5" s="192"/>
    </row>
    <row r="6" spans="1:24" s="44" customFormat="1" ht="14.1" customHeight="1">
      <c r="A6" s="96" t="s">
        <v>114</v>
      </c>
      <c r="B6" s="88" t="s">
        <v>255</v>
      </c>
      <c r="C6" s="89"/>
      <c r="D6" s="89" t="e">
        <f>VLOOKUP(D4,#REF!,13,FALSE)/1000000</f>
        <v>#REF!</v>
      </c>
      <c r="E6" s="89"/>
      <c r="F6" s="207">
        <v>9466.0857379999998</v>
      </c>
      <c r="G6" s="211"/>
      <c r="H6" s="212"/>
      <c r="I6" s="212"/>
      <c r="J6" s="212">
        <v>14.418341772060304</v>
      </c>
      <c r="K6" s="53"/>
      <c r="L6" s="207">
        <v>75.679339999999996</v>
      </c>
      <c r="M6" s="207">
        <v>531.81327099999999</v>
      </c>
      <c r="N6" s="207">
        <v>541.33297800000003</v>
      </c>
      <c r="O6" s="207">
        <v>499.09502900000001</v>
      </c>
      <c r="P6" s="207"/>
      <c r="Q6" s="212">
        <v>0.84282098497108893</v>
      </c>
      <c r="R6" s="212">
        <v>5.6426058539498563</v>
      </c>
      <c r="S6" s="212">
        <v>5.7601044796357224</v>
      </c>
      <c r="T6" s="212">
        <v>5.2724541358892134</v>
      </c>
      <c r="U6" s="191"/>
      <c r="V6" s="191"/>
      <c r="W6" s="192"/>
      <c r="X6" s="192"/>
    </row>
    <row r="7" spans="1:24" s="44" customFormat="1" ht="14.1" customHeight="1">
      <c r="A7" s="96"/>
      <c r="B7" s="88" t="s">
        <v>256</v>
      </c>
      <c r="C7" s="89"/>
      <c r="D7" s="89" t="e">
        <f>VLOOKUP(D4,#REF!,11,FALSE)/1000000</f>
        <v>#REF!</v>
      </c>
      <c r="E7" s="89"/>
      <c r="F7" s="207">
        <v>9296.6660549999997</v>
      </c>
      <c r="G7" s="211"/>
      <c r="H7" s="212"/>
      <c r="I7" s="212"/>
      <c r="J7" s="212">
        <v>14.160288870362814</v>
      </c>
      <c r="K7" s="53"/>
      <c r="L7" s="207">
        <v>230.45863399999999</v>
      </c>
      <c r="M7" s="207">
        <v>242.68308999999999</v>
      </c>
      <c r="N7" s="207">
        <v>251.73911899999999</v>
      </c>
      <c r="O7" s="207">
        <v>268.41867000000002</v>
      </c>
      <c r="P7" s="207"/>
      <c r="Q7" s="212">
        <v>2.7170349275139376</v>
      </c>
      <c r="R7" s="212">
        <v>2.6575071110017436</v>
      </c>
      <c r="S7" s="212">
        <v>2.7323830387212289</v>
      </c>
      <c r="T7" s="212">
        <v>2.8872573072110854</v>
      </c>
      <c r="U7" s="191"/>
      <c r="V7" s="191"/>
      <c r="W7" s="192"/>
      <c r="X7" s="192"/>
    </row>
    <row r="8" spans="1:24" s="44" customFormat="1" ht="14.1" customHeight="1">
      <c r="A8" s="96" t="s">
        <v>115</v>
      </c>
      <c r="B8" s="88" t="s">
        <v>248</v>
      </c>
      <c r="C8" s="89"/>
      <c r="D8" s="89" t="e">
        <f t="array" ref="D8">INDEX(#REF!,MATCH(1,(#REF!=$A8)*(#REF!=$D4),0),1)/1000000</f>
        <v>#REF!</v>
      </c>
      <c r="E8" s="89"/>
      <c r="F8" s="207">
        <v>2468.813349</v>
      </c>
      <c r="G8" s="211"/>
      <c r="H8" s="212">
        <v>2.2835518321250881</v>
      </c>
      <c r="I8" s="212">
        <v>2.3343885489481129</v>
      </c>
      <c r="J8" s="212">
        <v>3.7603921644626448</v>
      </c>
      <c r="K8" s="53"/>
      <c r="L8" s="207">
        <v>1.3609929999999999</v>
      </c>
      <c r="M8" s="207">
        <v>1.0948960000000001</v>
      </c>
      <c r="N8" s="207">
        <v>1.016384</v>
      </c>
      <c r="O8" s="207">
        <v>0.99733400000000005</v>
      </c>
      <c r="P8" s="207"/>
      <c r="Q8" s="212">
        <v>5.7655255193778794E-2</v>
      </c>
      <c r="R8" s="212">
        <v>4.3620442792768305E-2</v>
      </c>
      <c r="S8" s="212">
        <v>4.0594161314088731E-2</v>
      </c>
      <c r="T8" s="212">
        <v>4.039730263140278E-2</v>
      </c>
      <c r="U8" s="191"/>
      <c r="V8" s="191"/>
      <c r="W8" s="100"/>
      <c r="X8" s="100"/>
    </row>
    <row r="9" spans="1:24" s="44" customFormat="1" ht="14.1" customHeight="1">
      <c r="A9" s="96"/>
      <c r="B9" s="88" t="s">
        <v>116</v>
      </c>
      <c r="C9" s="89"/>
      <c r="D9" s="89" t="e">
        <f>(D10+D11)</f>
        <v>#REF!</v>
      </c>
      <c r="E9" s="89"/>
      <c r="F9" s="207">
        <v>16503.900892000001</v>
      </c>
      <c r="G9" s="211">
        <v>0</v>
      </c>
      <c r="H9" s="212">
        <v>24.033368926487398</v>
      </c>
      <c r="I9" s="212">
        <v>24.449695526849695</v>
      </c>
      <c r="J9" s="212">
        <v>25.138044406023202</v>
      </c>
      <c r="K9" s="53"/>
      <c r="L9" s="207">
        <v>250.42603500000001</v>
      </c>
      <c r="M9" s="207">
        <v>245.890851</v>
      </c>
      <c r="N9" s="207">
        <v>249.75584900000001</v>
      </c>
      <c r="O9" s="207">
        <v>252.812082</v>
      </c>
      <c r="P9" s="207"/>
      <c r="Q9" s="212">
        <v>1.6740910712813089</v>
      </c>
      <c r="R9" s="212">
        <v>1.5263273144528637</v>
      </c>
      <c r="S9" s="212">
        <v>1.534512807865319</v>
      </c>
      <c r="T9" s="212">
        <v>1.5318322841028849</v>
      </c>
      <c r="U9" s="191"/>
      <c r="V9" s="191"/>
      <c r="W9" s="100"/>
      <c r="X9" s="100"/>
    </row>
    <row r="10" spans="1:24" s="44" customFormat="1" ht="14.1" customHeight="1">
      <c r="A10" s="96" t="s">
        <v>117</v>
      </c>
      <c r="B10" s="88" t="s">
        <v>257</v>
      </c>
      <c r="C10" s="89"/>
      <c r="D10" s="89" t="e">
        <f t="array" ref="D10">INDEX(#REF!,MATCH(1,(#REF!=$A10)*(#REF!=$D4),0),1)/1000000</f>
        <v>#REF!</v>
      </c>
      <c r="E10" s="89"/>
      <c r="F10" s="207">
        <v>782.275713</v>
      </c>
      <c r="G10" s="211"/>
      <c r="H10" s="212">
        <v>1.298482732091524</v>
      </c>
      <c r="I10" s="212">
        <v>1.3279815513642987</v>
      </c>
      <c r="J10" s="212">
        <v>1.1915293081213119</v>
      </c>
      <c r="K10" s="53"/>
      <c r="L10" s="207">
        <v>32.723925999999999</v>
      </c>
      <c r="M10" s="207">
        <v>28.742823999999999</v>
      </c>
      <c r="N10" s="207">
        <v>29.043327999999999</v>
      </c>
      <c r="O10" s="207">
        <v>27.973884000000002</v>
      </c>
      <c r="P10" s="207"/>
      <c r="Q10" s="212">
        <v>4.157319441767136</v>
      </c>
      <c r="R10" s="212">
        <v>3.6917101544278799</v>
      </c>
      <c r="S10" s="212">
        <v>3.7413926558081267</v>
      </c>
      <c r="T10" s="212">
        <v>3.5759622259933308</v>
      </c>
      <c r="U10" s="191"/>
      <c r="V10" s="191"/>
      <c r="W10" s="192"/>
      <c r="X10" s="192"/>
    </row>
    <row r="11" spans="1:24" s="44" customFormat="1" ht="14.1" customHeight="1">
      <c r="A11" s="96" t="s">
        <v>118</v>
      </c>
      <c r="B11" s="88" t="s">
        <v>258</v>
      </c>
      <c r="C11" s="89"/>
      <c r="D11" s="89" t="e">
        <f t="array" ref="D11">INDEX(#REF!,MATCH(1,(#REF!=$A11)*(#REF!=$D4),0),1)/1000000</f>
        <v>#REF!</v>
      </c>
      <c r="E11" s="89"/>
      <c r="F11" s="207">
        <v>15721.625179000001</v>
      </c>
      <c r="G11" s="211"/>
      <c r="H11" s="212">
        <v>22.734886194395873</v>
      </c>
      <c r="I11" s="212">
        <v>23.121713975485399</v>
      </c>
      <c r="J11" s="212">
        <v>23.946515097901891</v>
      </c>
      <c r="K11" s="53"/>
      <c r="L11" s="207">
        <v>217.70210900000001</v>
      </c>
      <c r="M11" s="207">
        <v>217.14802700000001</v>
      </c>
      <c r="N11" s="207">
        <v>220.71252100000001</v>
      </c>
      <c r="O11" s="207">
        <v>224.83819800000001</v>
      </c>
      <c r="P11" s="207"/>
      <c r="Q11" s="212">
        <v>1.5361657195922416</v>
      </c>
      <c r="R11" s="212">
        <v>1.4163621906703572</v>
      </c>
      <c r="S11" s="212">
        <v>1.4239853151201651</v>
      </c>
      <c r="T11" s="212">
        <v>1.4301205851181678</v>
      </c>
      <c r="U11" s="191"/>
      <c r="V11" s="191"/>
      <c r="W11" s="100"/>
      <c r="X11" s="100"/>
    </row>
    <row r="12" spans="1:24" s="44" customFormat="1" ht="14.1" customHeight="1">
      <c r="A12" s="96" t="s">
        <v>119</v>
      </c>
      <c r="B12" s="88" t="s">
        <v>259</v>
      </c>
      <c r="C12" s="89"/>
      <c r="D12" s="89" t="e">
        <f t="array" ref="D12">INDEX(#REF!,MATCH(1,(#REF!=$A12)*(#REF!=$D4),0),1)/1000000</f>
        <v>#REF!</v>
      </c>
      <c r="E12" s="89"/>
      <c r="F12" s="207">
        <v>3686.4392969999999</v>
      </c>
      <c r="G12" s="207"/>
      <c r="H12" s="212">
        <v>4.9018216213218286</v>
      </c>
      <c r="I12" s="212">
        <v>5.2639609595036152</v>
      </c>
      <c r="J12" s="212">
        <v>5.6150285532201165</v>
      </c>
      <c r="K12" s="53"/>
      <c r="L12" s="207">
        <v>102.040915</v>
      </c>
      <c r="M12" s="207">
        <v>109.702887</v>
      </c>
      <c r="N12" s="207">
        <v>110.741775</v>
      </c>
      <c r="O12" s="207">
        <v>112.51964700000001</v>
      </c>
      <c r="P12" s="207"/>
      <c r="Q12" s="212">
        <v>3.1082601755670516</v>
      </c>
      <c r="R12" s="212">
        <v>3.0481966136104823</v>
      </c>
      <c r="S12" s="212">
        <v>3.0367785887315564</v>
      </c>
      <c r="T12" s="212">
        <v>3.0522582344314677</v>
      </c>
      <c r="U12" s="191"/>
      <c r="V12" s="191"/>
      <c r="W12" s="100"/>
      <c r="X12" s="100"/>
    </row>
    <row r="13" spans="1:24" s="44" customFormat="1" ht="14.1" customHeight="1">
      <c r="A13" s="96" t="s">
        <v>120</v>
      </c>
      <c r="B13" s="88" t="s">
        <v>260</v>
      </c>
      <c r="C13" s="89"/>
      <c r="D13" s="89" t="e">
        <f t="array" ref="D13">INDEX(#REF!,MATCH(1,(#REF!=$A13)*(#REF!=$D4),0),1)/1000000</f>
        <v>#REF!</v>
      </c>
      <c r="E13" s="89"/>
      <c r="F13" s="207">
        <v>9409.935066</v>
      </c>
      <c r="G13" s="211"/>
      <c r="H13" s="212">
        <v>13.815500720162079</v>
      </c>
      <c r="I13" s="212">
        <v>13.806807811698754</v>
      </c>
      <c r="J13" s="212">
        <v>14.33281544132184</v>
      </c>
      <c r="K13" s="53"/>
      <c r="L13" s="207">
        <v>82.076657999999995</v>
      </c>
      <c r="M13" s="207">
        <v>75.647219000000007</v>
      </c>
      <c r="N13" s="207">
        <v>75.830856999999995</v>
      </c>
      <c r="O13" s="207">
        <v>76.517917999999995</v>
      </c>
      <c r="P13" s="207"/>
      <c r="Q13" s="212">
        <v>0.97316235081734082</v>
      </c>
      <c r="R13" s="212">
        <v>0.82223593276680285</v>
      </c>
      <c r="S13" s="212">
        <v>0.81389925395411489</v>
      </c>
      <c r="T13" s="212">
        <v>0.8131609566199316</v>
      </c>
      <c r="U13" s="191"/>
      <c r="V13" s="191"/>
      <c r="W13" s="100"/>
      <c r="X13" s="100"/>
    </row>
    <row r="14" spans="1:24" s="44" customFormat="1" ht="14.1" customHeight="1">
      <c r="A14" s="96" t="s">
        <v>121</v>
      </c>
      <c r="B14" s="88" t="s">
        <v>261</v>
      </c>
      <c r="C14" s="89"/>
      <c r="D14" s="89" t="e">
        <f>D11-D12-D13</f>
        <v>#REF!</v>
      </c>
      <c r="E14" s="89"/>
      <c r="F14" s="207">
        <v>2625.2508160000016</v>
      </c>
      <c r="G14" s="211"/>
      <c r="H14" s="212">
        <v>4.0175638529119642</v>
      </c>
      <c r="I14" s="212">
        <v>4.0509452042830283</v>
      </c>
      <c r="J14" s="212">
        <v>3.9986711033599369</v>
      </c>
      <c r="K14" s="53"/>
      <c r="L14" s="207">
        <v>32.418478</v>
      </c>
      <c r="M14" s="207">
        <v>30.825638999999999</v>
      </c>
      <c r="N14" s="207">
        <v>33.114038999999998</v>
      </c>
      <c r="O14" s="207">
        <v>34.725470000000001</v>
      </c>
      <c r="P14" s="207"/>
      <c r="Q14" s="212">
        <v>1.3205752131268531</v>
      </c>
      <c r="R14" s="212">
        <v>1.2173157842756703</v>
      </c>
      <c r="S14" s="212">
        <v>1.3057763733005854</v>
      </c>
      <c r="T14" s="212">
        <v>1.3227486603702852</v>
      </c>
      <c r="U14" s="191"/>
      <c r="V14" s="191"/>
      <c r="W14" s="100"/>
      <c r="X14" s="100"/>
    </row>
    <row r="15" spans="1:24" s="44" customFormat="1" ht="14.1" customHeight="1">
      <c r="A15" s="96" t="s">
        <v>122</v>
      </c>
      <c r="B15" s="90" t="s">
        <v>123</v>
      </c>
      <c r="C15" s="89"/>
      <c r="D15" s="89" t="e">
        <f t="array" ref="D15">INDEX(#REF!,MATCH(1,(#REF!=$A15)*(#REF!=$D4),0),1)/1000000</f>
        <v>#REF!</v>
      </c>
      <c r="E15" s="89"/>
      <c r="F15" s="207">
        <v>15541.292203999999</v>
      </c>
      <c r="G15" s="211"/>
      <c r="H15" s="212">
        <v>17.113610661761776</v>
      </c>
      <c r="I15" s="212">
        <v>20.323404793466011</v>
      </c>
      <c r="J15" s="212">
        <v>23.671839531011056</v>
      </c>
      <c r="K15" s="53"/>
      <c r="L15" s="207">
        <v>35.52769</v>
      </c>
      <c r="M15" s="207">
        <v>27.579045000000001</v>
      </c>
      <c r="N15" s="207">
        <v>25.894545999999998</v>
      </c>
      <c r="O15" s="207">
        <v>30.902215999999999</v>
      </c>
      <c r="P15" s="207"/>
      <c r="Q15" s="212">
        <v>0.27733182582072752</v>
      </c>
      <c r="R15" s="212">
        <v>0.1798658798260383</v>
      </c>
      <c r="S15" s="212">
        <v>0.16773048407162244</v>
      </c>
      <c r="T15" s="212">
        <v>0.19883942463964754</v>
      </c>
      <c r="U15" s="191"/>
      <c r="V15" s="191"/>
      <c r="W15" s="192"/>
      <c r="X15" s="192"/>
    </row>
    <row r="16" spans="1:24" s="44" customFormat="1" ht="14.1" customHeight="1">
      <c r="A16" s="96" t="s">
        <v>124</v>
      </c>
      <c r="B16" s="90" t="s">
        <v>125</v>
      </c>
      <c r="C16" s="89"/>
      <c r="D16" s="89" t="e">
        <f t="array" ref="D16">INDEX(#REF!,MATCH(1,(#REF!=$A16)*(#REF!=$D4),0),1)/1000000</f>
        <v>#REF!</v>
      </c>
      <c r="E16" s="89"/>
      <c r="F16" s="207">
        <v>4919.67886</v>
      </c>
      <c r="G16" s="211"/>
      <c r="H16" s="212">
        <v>6.7915197469215993</v>
      </c>
      <c r="I16" s="212">
        <v>7.5930342390189614</v>
      </c>
      <c r="J16" s="212">
        <v>7.4934469405352031</v>
      </c>
      <c r="K16" s="53"/>
      <c r="L16" s="207">
        <v>0.80125199999999996</v>
      </c>
      <c r="M16" s="207">
        <v>3.0158000000000001E-2</v>
      </c>
      <c r="N16" s="207">
        <v>2.2334E-2</v>
      </c>
      <c r="O16" s="207">
        <v>1.9623000000000002E-2</v>
      </c>
      <c r="P16" s="207"/>
      <c r="Q16" s="212">
        <v>1.7278735096910375E-2</v>
      </c>
      <c r="R16" s="212">
        <v>6.04172820211482E-4</v>
      </c>
      <c r="S16" s="212">
        <v>4.4436380229394273E-4</v>
      </c>
      <c r="T16" s="212">
        <v>3.988674984366765E-4</v>
      </c>
      <c r="U16" s="191"/>
      <c r="V16" s="191"/>
      <c r="W16" s="100"/>
      <c r="X16" s="100"/>
    </row>
    <row r="17" spans="1:24" s="44" customFormat="1" ht="14.1" customHeight="1">
      <c r="A17" s="96" t="s">
        <v>126</v>
      </c>
      <c r="B17" s="90" t="s">
        <v>127</v>
      </c>
      <c r="C17" s="89"/>
      <c r="D17" s="89" t="e">
        <f t="array" ref="D17">INDEX(#REF!,MATCH(1,(#REF!=$A17)*(#REF!=$D4),0),1)/1000000</f>
        <v>#REF!</v>
      </c>
      <c r="E17" s="89"/>
      <c r="F17" s="207">
        <v>684.64169700000002</v>
      </c>
      <c r="G17" s="211"/>
      <c r="H17" s="212">
        <v>1.3157318211915261</v>
      </c>
      <c r="I17" s="212">
        <v>1.1924160480739183</v>
      </c>
      <c r="J17" s="212">
        <v>1.0428173008324124</v>
      </c>
      <c r="K17" s="53"/>
      <c r="L17" s="207">
        <v>0</v>
      </c>
      <c r="M17" s="207">
        <v>0</v>
      </c>
      <c r="N17" s="207">
        <v>0</v>
      </c>
      <c r="O17" s="207">
        <v>0</v>
      </c>
      <c r="P17" s="207"/>
      <c r="Q17" s="212">
        <v>0</v>
      </c>
      <c r="R17" s="212">
        <v>0</v>
      </c>
      <c r="S17" s="212">
        <v>0</v>
      </c>
      <c r="T17" s="212">
        <v>0</v>
      </c>
      <c r="U17" s="191"/>
      <c r="V17" s="191"/>
      <c r="W17" s="100"/>
      <c r="X17" s="100"/>
    </row>
    <row r="18" spans="1:24" s="44" customFormat="1" ht="14.1" customHeight="1">
      <c r="A18" s="96" t="s">
        <v>128</v>
      </c>
      <c r="B18" s="90" t="s">
        <v>129</v>
      </c>
      <c r="C18" s="89"/>
      <c r="D18" s="89" t="e">
        <f t="array" ref="D18">INDEX(#REF!,MATCH(1,(#REF!=$A18)*(#REF!=$D4),0),1)/1000000</f>
        <v>#REF!</v>
      </c>
      <c r="E18" s="89"/>
      <c r="F18" s="207">
        <v>6616.6004810000004</v>
      </c>
      <c r="G18" s="211"/>
      <c r="H18" s="212">
        <v>19.764510015651844</v>
      </c>
      <c r="I18" s="212">
        <v>15.310724249521801</v>
      </c>
      <c r="J18" s="212">
        <v>10.078126244015285</v>
      </c>
      <c r="K18" s="53"/>
      <c r="L18" s="207">
        <v>0</v>
      </c>
      <c r="M18" s="207">
        <v>0</v>
      </c>
      <c r="N18" s="207">
        <v>0</v>
      </c>
      <c r="O18" s="207">
        <v>0</v>
      </c>
      <c r="P18" s="207"/>
      <c r="Q18" s="212">
        <v>0</v>
      </c>
      <c r="R18" s="212">
        <v>0</v>
      </c>
      <c r="S18" s="212">
        <v>0</v>
      </c>
      <c r="T18" s="212">
        <v>0</v>
      </c>
      <c r="U18" s="191"/>
      <c r="V18" s="191"/>
      <c r="W18" s="100"/>
      <c r="X18" s="100"/>
    </row>
    <row r="19" spans="1:24" s="44" customFormat="1" ht="14.1" customHeight="1">
      <c r="A19" s="96" t="s">
        <v>130</v>
      </c>
      <c r="B19" s="90" t="s">
        <v>131</v>
      </c>
      <c r="C19" s="89"/>
      <c r="D19" s="89" t="e">
        <f t="array" ref="D19">INDEX(#REF!,MATCH(1,(#REF!=$A19)*(#REF!=$D4),0),1)/1000000</f>
        <v>#REF!</v>
      </c>
      <c r="E19" s="89"/>
      <c r="F19" s="207">
        <v>5.3876670000000004</v>
      </c>
      <c r="G19" s="211"/>
      <c r="H19" s="212">
        <v>1.8248972017232383E-4</v>
      </c>
      <c r="I19" s="212">
        <v>2.1331817129972117E-4</v>
      </c>
      <c r="J19" s="212">
        <v>8.206266698833363E-3</v>
      </c>
      <c r="K19" s="53"/>
      <c r="L19" s="207">
        <v>0</v>
      </c>
      <c r="M19" s="207">
        <v>0</v>
      </c>
      <c r="N19" s="207">
        <v>0</v>
      </c>
      <c r="O19" s="207">
        <v>0</v>
      </c>
      <c r="P19" s="207"/>
      <c r="Q19" s="212">
        <v>0</v>
      </c>
      <c r="R19" s="212">
        <v>0</v>
      </c>
      <c r="S19" s="212">
        <v>0</v>
      </c>
      <c r="T19" s="212">
        <v>0</v>
      </c>
      <c r="U19" s="191"/>
      <c r="V19" s="191"/>
      <c r="W19" s="100"/>
      <c r="X19" s="100"/>
    </row>
    <row r="20" spans="1:24" s="44" customFormat="1" ht="14.1" hidden="1" customHeight="1">
      <c r="A20" s="96"/>
      <c r="B20" s="90"/>
      <c r="C20" s="90"/>
      <c r="D20" s="89"/>
      <c r="E20" s="89"/>
      <c r="F20" s="207"/>
      <c r="G20" s="211"/>
      <c r="H20" s="212"/>
      <c r="I20" s="212"/>
      <c r="J20" s="212">
        <v>100</v>
      </c>
      <c r="K20" s="53"/>
      <c r="L20" s="53"/>
      <c r="M20" s="207"/>
      <c r="N20" s="207"/>
      <c r="O20" s="207"/>
      <c r="P20" s="207"/>
      <c r="Q20" s="212"/>
      <c r="R20" s="212"/>
      <c r="S20" s="212"/>
      <c r="T20" s="212"/>
      <c r="U20" s="191"/>
      <c r="V20" s="191"/>
      <c r="W20" s="100"/>
      <c r="X20" s="100"/>
    </row>
    <row r="21" spans="1:24" s="194" customFormat="1" ht="14.1" customHeight="1">
      <c r="A21" s="96"/>
      <c r="B21" s="91" t="s">
        <v>6</v>
      </c>
      <c r="C21" s="92"/>
      <c r="D21" s="92" t="e">
        <f>D5+D8+D9+D15+D16+D17+D18+D19+D20</f>
        <v>#REF!</v>
      </c>
      <c r="E21" s="92"/>
      <c r="F21" s="389">
        <v>65653.081940000004</v>
      </c>
      <c r="G21" s="390"/>
      <c r="H21" s="391">
        <v>100</v>
      </c>
      <c r="I21" s="391">
        <v>100</v>
      </c>
      <c r="J21" s="391">
        <v>100</v>
      </c>
      <c r="K21" s="392"/>
      <c r="L21" s="390">
        <v>594.29021499999999</v>
      </c>
      <c r="M21" s="390">
        <v>1049.1116010000001</v>
      </c>
      <c r="N21" s="390">
        <v>1069.780653</v>
      </c>
      <c r="O21" s="389">
        <v>1052.286922</v>
      </c>
      <c r="P21" s="389"/>
      <c r="Q21" s="391">
        <v>0.9783527745522248</v>
      </c>
      <c r="R21" s="391">
        <v>1.6122248635998784</v>
      </c>
      <c r="S21" s="391">
        <v>1.6367057614629799</v>
      </c>
      <c r="T21" s="391">
        <v>1.6027989713593025</v>
      </c>
      <c r="U21" s="193"/>
      <c r="V21" s="193"/>
      <c r="W21" s="192"/>
      <c r="X21" s="192"/>
    </row>
    <row r="22" spans="1:24" ht="13.5"/>
    <row r="23" spans="1:24" ht="12" customHeight="1">
      <c r="B23" s="558" t="s">
        <v>232</v>
      </c>
      <c r="C23" s="558"/>
      <c r="D23" s="558"/>
      <c r="E23" s="558"/>
      <c r="F23" s="558"/>
      <c r="G23" s="558"/>
      <c r="H23" s="558"/>
      <c r="I23" s="558"/>
      <c r="J23" s="558"/>
      <c r="K23" s="558"/>
      <c r="L23" s="558"/>
      <c r="M23" s="51"/>
      <c r="N23" s="51"/>
      <c r="O23" s="51"/>
    </row>
    <row r="24" spans="1:24" ht="13.5"/>
    <row r="25" spans="1:24" ht="13.5" hidden="1">
      <c r="A25" s="96" t="s">
        <v>132</v>
      </c>
      <c r="F25" s="96">
        <v>1000000</v>
      </c>
    </row>
    <row r="26" spans="1:24" ht="13.5" hidden="1">
      <c r="A26" s="96" t="s">
        <v>133</v>
      </c>
      <c r="T26" s="173"/>
    </row>
    <row r="27" spans="1:24" ht="13.5" hidden="1">
      <c r="A27" s="96" t="s">
        <v>134</v>
      </c>
    </row>
    <row r="28" spans="1:24" ht="13.5" hidden="1">
      <c r="A28" s="96" t="s">
        <v>135</v>
      </c>
    </row>
    <row r="29" spans="1:24" ht="13.5" hidden="1"/>
    <row r="30" spans="1:24" ht="13.5" hidden="1"/>
    <row r="31" spans="1:24" ht="13.5" hidden="1"/>
    <row r="32" spans="1:24" ht="13.5" hidden="1"/>
    <row r="33" spans="3:6" ht="13.5" hidden="1">
      <c r="C33" s="182">
        <v>43830</v>
      </c>
      <c r="D33" s="182">
        <v>44196</v>
      </c>
      <c r="F33" s="182">
        <v>44286</v>
      </c>
    </row>
    <row r="34" spans="3:6" ht="13.5" hidden="1"/>
    <row r="35" spans="3:6" ht="13.5" hidden="1"/>
    <row r="36" spans="3:6" ht="5.25" hidden="1" customHeight="1">
      <c r="C36" s="182">
        <v>43830</v>
      </c>
      <c r="D36" s="182">
        <v>44196</v>
      </c>
      <c r="E36" s="182">
        <f>EOMONTH(F36,-1)</f>
        <v>44530</v>
      </c>
      <c r="F36" s="182">
        <v>44561</v>
      </c>
    </row>
    <row r="37" spans="3:6" ht="13.5" hidden="1"/>
    <row r="38" spans="3:6" ht="17.25" hidden="1" customHeight="1">
      <c r="C38" s="182"/>
      <c r="D38" s="182"/>
      <c r="F38" s="182"/>
    </row>
    <row r="1048576" ht="13.5" hidden="1"/>
  </sheetData>
  <mergeCells count="7">
    <mergeCell ref="B23:L23"/>
    <mergeCell ref="C2:J2"/>
    <mergeCell ref="L2:T2"/>
    <mergeCell ref="C3:F3"/>
    <mergeCell ref="H3:J3"/>
    <mergeCell ref="L3:O3"/>
    <mergeCell ref="Q3:T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c82ac9-d046-4691-a842-2a5dc02b7c98">
      <UserInfo>
        <DisplayName>Trtnik Samo</DisplayName>
        <AccountId>89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D3A9A4EFF2D844C99160A8C99540D13" ma:contentTypeVersion="5" ma:contentTypeDescription="Ustvari nov dokument." ma:contentTypeScope="" ma:versionID="f1c666532120aec0875b24f4c902233b">
  <xsd:schema xmlns:xsd="http://www.w3.org/2001/XMLSchema" xmlns:xs="http://www.w3.org/2001/XMLSchema" xmlns:p="http://schemas.microsoft.com/office/2006/metadata/properties" xmlns:ns2="22c82ac9-d046-4691-a842-2a5dc02b7c98" targetNamespace="http://schemas.microsoft.com/office/2006/metadata/properties" ma:root="true" ma:fieldsID="362d8895d43af499122af7f24e2d1464" ns2:_="">
    <xsd:import namespace="22c82ac9-d046-4691-a842-2a5dc02b7c9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82ac9-d046-4691-a842-2a5dc02b7c98" elementFormDefault="qualified">
    <xsd:import namespace="http://schemas.microsoft.com/office/2006/documentManagement/types"/>
    <xsd:import namespace="http://schemas.microsoft.com/office/infopath/2007/PartnerControls"/>
    <xsd:element name="SharedWithUsers" ma:index="8" nillable="true" ma:displayName="V skupni rabi z"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V skupni rabi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Vrsta vsebine"/>
        <xsd:element ref="dc:title" minOccurs="0" maxOccurs="1" ma:index="3"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07CBD2-1BB9-4605-A93C-75144DA6CF52}">
  <ds:schemaRefs>
    <ds:schemaRef ds:uri="http://schemas.microsoft.com/sharepoint/v3/contenttype/forms"/>
  </ds:schemaRefs>
</ds:datastoreItem>
</file>

<file path=customXml/itemProps2.xml><?xml version="1.0" encoding="utf-8"?>
<ds:datastoreItem xmlns:ds="http://schemas.openxmlformats.org/officeDocument/2006/customXml" ds:itemID="{A7EFDD89-B983-4BCA-8D31-23248ABEC1FD}">
  <ds:schemaRefs>
    <ds:schemaRef ds:uri="22c82ac9-d046-4691-a842-2a5dc02b7c98"/>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F2BD0DE-F917-4329-A630-339443BD0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82ac9-d046-4691-a842-2a5dc02b7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22</vt:i4>
      </vt:variant>
      <vt:variant>
        <vt:lpstr>Imenovani obsegi</vt:lpstr>
      </vt:variant>
      <vt:variant>
        <vt:i4>3</vt:i4>
      </vt:variant>
    </vt:vector>
  </HeadingPairs>
  <TitlesOfParts>
    <vt:vector size="25" baseType="lpstr">
      <vt:lpstr>Kazalo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'1'!Področje_tiskanja</vt:lpstr>
      <vt:lpstr>'3'!Področje_tiskanja</vt:lpstr>
      <vt:lpstr>Kazalo!Področje_tiskanja</vt:lpstr>
    </vt:vector>
  </TitlesOfParts>
  <Company>Banka Slovenije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Franc Remšak</dc:creator>
  <cp:lastModifiedBy>Obradović Goran</cp:lastModifiedBy>
  <cp:lastPrinted>2025-08-11T07:53:13Z</cp:lastPrinted>
  <dcterms:created xsi:type="dcterms:W3CDTF">1999-05-03T11:29:51Z</dcterms:created>
  <dcterms:modified xsi:type="dcterms:W3CDTF">2026-06-11T08:12:57Z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{674DCF0A-C93A-40ED-802E-0E86F57CB38D}</vt:lpwstr>
  </property>
  <property fmtid="{D5CDD505-2E9C-101B-9397-08002B2CF9AE}" pid="3" name="ContentTypeId">
    <vt:lpwstr>0x0101003D3A9A4EFF2D844C99160A8C99540D13</vt:lpwstr>
  </property>
</Properties>
</file>