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ml.chartshapes+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a_delovni_zvezek"/>
  <mc:AlternateContent xmlns:mc="http://schemas.openxmlformats.org/markup-compatibility/2006">
    <mc:Choice Requires="x15">
      <x15ac:absPath xmlns:x15ac="http://schemas.microsoft.com/office/spreadsheetml/2010/11/ac" url="F:\Pub\Mesecna_informacija\2026\2026_07\"/>
    </mc:Choice>
  </mc:AlternateContent>
  <xr:revisionPtr revIDLastSave="0" documentId="13_ncr:1_{2E63F098-4D4D-4C1F-A233-279DD86CD764}" xr6:coauthVersionLast="47" xr6:coauthVersionMax="47" xr10:uidLastSave="{00000000-0000-0000-0000-000000000000}"/>
  <bookViews>
    <workbookView xWindow="28680" yWindow="-120" windowWidth="29040" windowHeight="17640" activeTab="1" xr2:uid="{00000000-000D-0000-FFFF-FFFF00000000}"/>
  </bookViews>
  <sheets>
    <sheet name="Kazalo" sheetId="45" r:id="rId1"/>
    <sheet name="1" sheetId="46" r:id="rId2"/>
    <sheet name="2" sheetId="47" r:id="rId3"/>
    <sheet name="3" sheetId="33" r:id="rId4"/>
    <sheet name="4" sheetId="48" r:id="rId5"/>
    <sheet name="5" sheetId="57" r:id="rId6"/>
    <sheet name="6" sheetId="49" r:id="rId7"/>
    <sheet name="7" sheetId="50" r:id="rId8"/>
    <sheet name="8" sheetId="59" r:id="rId9"/>
    <sheet name="9" sheetId="41" r:id="rId10"/>
    <sheet name="10" sheetId="53" r:id="rId11"/>
    <sheet name="11" sheetId="51" r:id="rId12"/>
    <sheet name="12" sheetId="52" r:id="rId13"/>
    <sheet name="13" sheetId="56" r:id="rId14"/>
    <sheet name="14" sheetId="55" r:id="rId15"/>
  </sheets>
  <definedNames>
    <definedName name="_xlnm.Print_Area" localSheetId="1">'1'!$A$4:$E$26</definedName>
    <definedName name="_xlnm.Print_Area" localSheetId="3">'3'!$A$4:$D$65</definedName>
    <definedName name="_xlnm.Print_Area" localSheetId="0">Kazalo!$A$1:$K$34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41" l="1"/>
  <c r="E31" i="41"/>
  <c r="C19" i="59" a="1"/>
  <c r="C19" i="59" s="1"/>
  <c r="C18" i="59" a="1"/>
  <c r="C18" i="59" s="1"/>
  <c r="C17" i="59" a="1"/>
  <c r="C17" i="59" s="1"/>
  <c r="C16" i="59" a="1"/>
  <c r="C16" i="59" s="1"/>
  <c r="C15" i="59" a="1"/>
  <c r="C15" i="59"/>
  <c r="C14" i="59"/>
  <c r="C13" i="59" a="1"/>
  <c r="C13" i="59"/>
  <c r="C12" i="59" a="1"/>
  <c r="C12" i="59"/>
  <c r="C11" i="59" a="1"/>
  <c r="C11" i="59"/>
  <c r="C10" i="59" a="1"/>
  <c r="C10" i="59"/>
  <c r="C9" i="59" s="1"/>
  <c r="C8" i="59" a="1"/>
  <c r="C8" i="59"/>
  <c r="C7" i="59"/>
  <c r="C6" i="59"/>
  <c r="C5" i="59" a="1"/>
  <c r="C5" i="59" s="1"/>
  <c r="C20" i="59" s="1"/>
  <c r="A4" i="33"/>
  <c r="B1" i="45"/>
  <c r="M120" i="47"/>
  <c r="M108" i="47"/>
  <c r="M96" i="47"/>
  <c r="M84" i="47"/>
  <c r="M72" i="47"/>
  <c r="M60" i="47"/>
  <c r="M48" i="47"/>
  <c r="M36" i="47"/>
  <c r="M24" i="47"/>
  <c r="M12" i="47"/>
</calcChain>
</file>

<file path=xl/sharedStrings.xml><?xml version="1.0" encoding="utf-8"?>
<sst xmlns="http://schemas.openxmlformats.org/spreadsheetml/2006/main" count="527" uniqueCount="310">
  <si>
    <t>Aktiva</t>
  </si>
  <si>
    <t>Pasiva</t>
  </si>
  <si>
    <t>Stanje</t>
  </si>
  <si>
    <t>v %</t>
  </si>
  <si>
    <t>Skupaj</t>
  </si>
  <si>
    <t xml:space="preserve">Rezervacije </t>
  </si>
  <si>
    <t>Kapital</t>
  </si>
  <si>
    <t>Stanja v mio EUR; rasti v %</t>
  </si>
  <si>
    <t>v mio EUR</t>
  </si>
  <si>
    <t>b) Obveznosti do bank</t>
  </si>
  <si>
    <t>c) Obveznosti do neban. sekt. (vloge NS)</t>
  </si>
  <si>
    <t>Krediti bankam po odpl. vrednosti (vklj. s CB)</t>
  </si>
  <si>
    <t xml:space="preserve">e) Dolžniški VP po odplačni vrednosti </t>
  </si>
  <si>
    <t>a) Fin. obveznosti do CB (Evrosistema)</t>
  </si>
  <si>
    <t>Ostala pasiva</t>
  </si>
  <si>
    <t>Krediti nebančnemu sektorju*</t>
  </si>
  <si>
    <t>Ostala aktiva</t>
  </si>
  <si>
    <t>Vrednostni papirji (VP)/finančna sredstva (FS)**</t>
  </si>
  <si>
    <t>a) FS v posesti za trgovanje</t>
  </si>
  <si>
    <t>d) FS merjena po PV prek DVD</t>
  </si>
  <si>
    <t xml:space="preserve">  domačim bankam</t>
  </si>
  <si>
    <t xml:space="preserve">  tujim bankam</t>
  </si>
  <si>
    <t xml:space="preserve">  dolgoročni krediti bankam</t>
  </si>
  <si>
    <t xml:space="preserve">  kratkoročni krediti bankam</t>
  </si>
  <si>
    <t xml:space="preserve">  od tega nefinančnim družbam</t>
  </si>
  <si>
    <t xml:space="preserve">    gospodinjstvom</t>
  </si>
  <si>
    <t xml:space="preserve">      od tega stanovanjski</t>
  </si>
  <si>
    <t xml:space="preserve">  od tega dolžniški VP</t>
  </si>
  <si>
    <t xml:space="preserve">    ...dolžniški VP države</t>
  </si>
  <si>
    <t xml:space="preserve">c) FS, določena za merjenje po PV prek PI </t>
  </si>
  <si>
    <t xml:space="preserve">  od tega dolžniškiVP</t>
  </si>
  <si>
    <t xml:space="preserve">    …dolžniški VP države</t>
  </si>
  <si>
    <t xml:space="preserve">  od tega dolžniški VP države</t>
  </si>
  <si>
    <t xml:space="preserve">  od tega do domačih bank</t>
  </si>
  <si>
    <t xml:space="preserve">  od tega do tujih bank</t>
  </si>
  <si>
    <t xml:space="preserve">  od tega do nefinančnih družb (podjetij)</t>
  </si>
  <si>
    <t xml:space="preserve">    gospodinjstev</t>
  </si>
  <si>
    <t xml:space="preserve">    države</t>
  </si>
  <si>
    <t xml:space="preserve">    drugih finančnih organizacij</t>
  </si>
  <si>
    <t xml:space="preserve">    tujcev</t>
  </si>
  <si>
    <t>d) Dolžniški vrednostni papirji</t>
  </si>
  <si>
    <t xml:space="preserve">b) FS, obvezno merjena po PV 
prek PI, ki niso v pos. za trgovanje </t>
  </si>
  <si>
    <t>Strukt.</t>
  </si>
  <si>
    <t>Denar v blagajni, stanje na rač. pri CB in vpogl. vl. pri bankah</t>
  </si>
  <si>
    <t>Druga finan. sr. iz skupine kred. in terj. (po odpl. vredn.)</t>
  </si>
  <si>
    <t xml:space="preserve">Naložbe v kap. odvianih družb, obvl. družb in pridruž. družb </t>
  </si>
  <si>
    <t>Bilančna vsota</t>
  </si>
  <si>
    <t xml:space="preserve">v mio EUR; rasti v % </t>
  </si>
  <si>
    <t>Prihodki od obresti</t>
  </si>
  <si>
    <t>Odhodki od obresti</t>
  </si>
  <si>
    <t xml:space="preserve">Čiste obresti </t>
  </si>
  <si>
    <t xml:space="preserve">Neobrestni prihodki </t>
  </si>
  <si>
    <t xml:space="preserve"> od tega neto opravnine</t>
  </si>
  <si>
    <t xml:space="preserve"> od tega čisti dobički/izgube iz  FS in obvez. namenjenih trgovanju</t>
  </si>
  <si>
    <t>Bruto dohodek</t>
  </si>
  <si>
    <t xml:space="preserve">Operativni stroški </t>
  </si>
  <si>
    <t>Neto dohodek</t>
  </si>
  <si>
    <t xml:space="preserve">Neto oslabitve in rezervacije </t>
  </si>
  <si>
    <t>Dobiček pred obdavčitvijo</t>
  </si>
  <si>
    <t>Davki</t>
  </si>
  <si>
    <t>Dobiček po obdavčitvi</t>
  </si>
  <si>
    <t> </t>
  </si>
  <si>
    <t>Profitabilnost</t>
  </si>
  <si>
    <t xml:space="preserve"> Marža finančnega posredništva*</t>
  </si>
  <si>
    <t xml:space="preserve"> Donosnost aktive pred obd. (ROA)</t>
  </si>
  <si>
    <t xml:space="preserve"> Donosnost kapitala pred obd. (ROE)</t>
  </si>
  <si>
    <t xml:space="preserve"> Neto neobrestni prih./oper. stroški</t>
  </si>
  <si>
    <t>Stroški poslovanja</t>
  </si>
  <si>
    <t xml:space="preserve"> Stroški dela/povp. aktiva</t>
  </si>
  <si>
    <t xml:space="preserve"> Drugi stroški/povp. aktiva</t>
  </si>
  <si>
    <t>Kvaliteta aktive</t>
  </si>
  <si>
    <t>Popravki in prilagoditev vrednosti za kreditne izgube kreditov bančnemu in nebančnemu sektorju, brez namena za trgovanje v bruto aktivi</t>
  </si>
  <si>
    <t>Posojila</t>
  </si>
  <si>
    <t xml:space="preserve">Vloge gospodinjstev </t>
  </si>
  <si>
    <t xml:space="preserve">Obrestna </t>
  </si>
  <si>
    <t>Gospodinjstvom</t>
  </si>
  <si>
    <t>Podjetjem</t>
  </si>
  <si>
    <t>do 1 leta</t>
  </si>
  <si>
    <t>nad 1 letom</t>
  </si>
  <si>
    <t>mera</t>
  </si>
  <si>
    <t>Stanovanjska</t>
  </si>
  <si>
    <t>Potrošniška</t>
  </si>
  <si>
    <t>do 1 mio EUR</t>
  </si>
  <si>
    <t>nad 1 mio EUR</t>
  </si>
  <si>
    <t>SLO</t>
  </si>
  <si>
    <t>Nedonosne izpostavljenosti (NPE)</t>
  </si>
  <si>
    <t>NFD</t>
  </si>
  <si>
    <t>Nefinančne družbe</t>
  </si>
  <si>
    <t>DFO</t>
  </si>
  <si>
    <t>Gospodinjstva</t>
  </si>
  <si>
    <t xml:space="preserve">Tujci </t>
  </si>
  <si>
    <t>Država</t>
  </si>
  <si>
    <t>Banke in hranilnice</t>
  </si>
  <si>
    <t>CB</t>
  </si>
  <si>
    <t>Centralna banka</t>
  </si>
  <si>
    <t>Drugo</t>
  </si>
  <si>
    <t>Izpostavljenosti</t>
  </si>
  <si>
    <t>Delež NPE</t>
  </si>
  <si>
    <t>AB</t>
  </si>
  <si>
    <t>C</t>
  </si>
  <si>
    <t>DE</t>
  </si>
  <si>
    <t>F</t>
  </si>
  <si>
    <t>G</t>
  </si>
  <si>
    <t>H</t>
  </si>
  <si>
    <t>I</t>
  </si>
  <si>
    <t>J</t>
  </si>
  <si>
    <t>K</t>
  </si>
  <si>
    <t>L</t>
  </si>
  <si>
    <t>MN</t>
  </si>
  <si>
    <t>OPQ</t>
  </si>
  <si>
    <t>RST</t>
  </si>
  <si>
    <t>Deleži v %</t>
  </si>
  <si>
    <t xml:space="preserve">Izpostavljenost v skupini 2 </t>
  </si>
  <si>
    <t>S1</t>
  </si>
  <si>
    <t>S2</t>
  </si>
  <si>
    <t>S3</t>
  </si>
  <si>
    <t>Izpostavljenost v
 skupini 2</t>
  </si>
  <si>
    <t>Skupine kreditnega tveganja</t>
  </si>
  <si>
    <t>NPE</t>
  </si>
  <si>
    <t>Posojila nebančnemu sektorju</t>
  </si>
  <si>
    <t>Posojila nefinančnim družbam</t>
  </si>
  <si>
    <t>Stanovanjska posojila gospodinjstvom</t>
  </si>
  <si>
    <t>Potrošniška posojila gospodinjstvom</t>
  </si>
  <si>
    <t xml:space="preserve">Slika 2: Rast posojil po sektorjih in vrstah posojil </t>
  </si>
  <si>
    <t xml:space="preserve">Slika 1: Rast naložb bank </t>
  </si>
  <si>
    <t>Finančna sredstva/VP</t>
  </si>
  <si>
    <t>Likvidna aktiva (terjatve do CB, VV do bank)</t>
  </si>
  <si>
    <t>Vloge nefinančnih družb</t>
  </si>
  <si>
    <t>Vloge nebančnega sektorja</t>
  </si>
  <si>
    <t>Vloge gospodinjstev</t>
  </si>
  <si>
    <t>Slika 3: NPE, NPL in terjatve v zamudi nad 90 dni, stanja in deleži</t>
  </si>
  <si>
    <t>Slika 5: Rast vlog po sektorjih</t>
  </si>
  <si>
    <t>Slika 4: Delež NPE po skupinah komitentov</t>
  </si>
  <si>
    <t>Bilanca stanja</t>
  </si>
  <si>
    <t xml:space="preserve">Izkaz poslovnega izida </t>
  </si>
  <si>
    <t>Kazalo</t>
  </si>
  <si>
    <t>Slika 6: Donosnost na kapital (ROE), neto obrestna marža ter stroški oslabitev in rezervacij v bilančni vsoti</t>
  </si>
  <si>
    <t>Slika 7: Količnik likvidnostnega kritja (LCR)</t>
  </si>
  <si>
    <t>Slika 8: Količnika kapitalske ustreznosti na konsolidirani osnovi v primerjavi z evrskim območjem</t>
  </si>
  <si>
    <t>Slika 9: Povprečne obrestne mere za nove vloge gospodinjstev</t>
  </si>
  <si>
    <t>Slika 10: Povprečne obrestne mere za nove vloge NFD</t>
  </si>
  <si>
    <t>Obdobje</t>
  </si>
  <si>
    <t>Zamude nad 90 dni (levo)</t>
  </si>
  <si>
    <t>NPE (levo)</t>
  </si>
  <si>
    <t>Delež zamud nad 90 dni (desno)</t>
  </si>
  <si>
    <t>Delež NPE (desno)</t>
  </si>
  <si>
    <t xml:space="preserve"> ROE (levo)</t>
  </si>
  <si>
    <t>Neto oslab. in rez. v bilančni vsoti (desno)</t>
  </si>
  <si>
    <t>Neto obrestna marža (desno)</t>
  </si>
  <si>
    <t>Likvidnostni blažilnik</t>
  </si>
  <si>
    <t>Neto likvidnostni odliv</t>
  </si>
  <si>
    <t>Količnik likvidnostnega kritja – LCR (desno)</t>
  </si>
  <si>
    <t>Nekateri kazalci poslovanja</t>
  </si>
  <si>
    <t>NPE po skupinah komitentov</t>
  </si>
  <si>
    <t>NPE za podjetja</t>
  </si>
  <si>
    <t>Ključna gibanja v bančnem sistemu</t>
  </si>
  <si>
    <t>Grafični prikazi</t>
  </si>
  <si>
    <t>Obrestne mere bank</t>
  </si>
  <si>
    <t xml:space="preserve">Opomba: Kategorija "Finančna sredstva /VP"  vključuje tudi dolžniške vrednostne papirje iz skupine kreditov in terjatev.
*VV – vloge na vpogled
</t>
  </si>
  <si>
    <t>Opomba: Vodoravna črta označuje minimalno zahtevano raven LCR (100 %) v skladu z regulativo CRR.</t>
  </si>
  <si>
    <t>Opomba: Pike predstavljajo dejanski zadnji podatek.</t>
  </si>
  <si>
    <t>Kakovost kreditnega portfelja bank</t>
  </si>
  <si>
    <t>Nekateri kazalniki poslovanja</t>
  </si>
  <si>
    <t>Primerjava slovenskih obrestnih mer z obrestnimi merami v evrskem območju za nove posle, sklenjene s fiksno obrestno mero</t>
  </si>
  <si>
    <t>Nedonosne izpostavljenosti do nefinančnih družb po dejavnosti</t>
  </si>
  <si>
    <t>Izpostavljenosti po skupinah kreditnega tveganja po skupinah komitentov</t>
  </si>
  <si>
    <t>Izpostavljenosti po skupinah kreditnega tveganja po dejavnosti nefinančnih družb</t>
  </si>
  <si>
    <t>Pokritost NPE in skupin kreditnega tveganja z oslabitvami in rezervacijami, po skupinah komitentov</t>
  </si>
  <si>
    <t>Slika 6: Donosnost na kapital (ROE), neto obrestna marža ter stroški oslabitev in rezervacij v bilančni vsoti (letni podatki)</t>
  </si>
  <si>
    <t>08</t>
  </si>
  <si>
    <t>09</t>
  </si>
  <si>
    <t>10</t>
  </si>
  <si>
    <t>11</t>
  </si>
  <si>
    <t>12</t>
  </si>
  <si>
    <t>13</t>
  </si>
  <si>
    <t>14</t>
  </si>
  <si>
    <t>15</t>
  </si>
  <si>
    <t>16</t>
  </si>
  <si>
    <t>17</t>
  </si>
  <si>
    <t>18</t>
  </si>
  <si>
    <t>19</t>
  </si>
  <si>
    <t xml:space="preserve">20
</t>
  </si>
  <si>
    <t>Skupna KU – SI</t>
  </si>
  <si>
    <t>Količnik CET1 – SI</t>
  </si>
  <si>
    <t xml:space="preserve">Slovenija – na vpogled </t>
  </si>
  <si>
    <t>Evrsko območje – kratkoročne</t>
  </si>
  <si>
    <t>Evrsko območje – dolgoročne</t>
  </si>
  <si>
    <t>Slovenija – kratkoročne</t>
  </si>
  <si>
    <t>Slovenija – dolgoročne</t>
  </si>
  <si>
    <t>Slika 8: Količnika kapitalske ustreznosti na konsolidirani osnovi v primerjavi z evrskim območjem (četrtletni podatki)</t>
  </si>
  <si>
    <t xml:space="preserve">Evrsko območje – na vpogled </t>
  </si>
  <si>
    <t>Serije grafov</t>
  </si>
  <si>
    <t>Vir: Banka Slovenije.</t>
  </si>
  <si>
    <t>Banke in hr</t>
  </si>
  <si>
    <t>Ostalo</t>
  </si>
  <si>
    <t>Obrtniki</t>
  </si>
  <si>
    <t>Prebivalstvo</t>
  </si>
  <si>
    <t>Tujci</t>
  </si>
  <si>
    <t>Skupaj NPE</t>
  </si>
  <si>
    <t>Skupaj NPL</t>
  </si>
  <si>
    <t>Delež NPL (desno)</t>
  </si>
  <si>
    <t>Mesečna informacija</t>
  </si>
  <si>
    <t>Legenda kratic</t>
  </si>
  <si>
    <t>Nedonosne izpostavljenosti (non-performing exposures)</t>
  </si>
  <si>
    <t>S1, S2, S3</t>
  </si>
  <si>
    <t>Skupina kreditnega tveganja (1, 2, 3)</t>
  </si>
  <si>
    <t>Druge finančne organizacije</t>
  </si>
  <si>
    <t>Primerjava slovenskih obrestnih mer z obrestnimi merami v evrskem območju za nove posle, sklenjene z spremenljivo obrestno mero</t>
  </si>
  <si>
    <t>Opomba:
Podatki o poslovanju bank v tej publikaciji temeljijo na knjigovodskih podatkih bank, ki se metodološko razlikujejo od statističnih podatkov. Podatki o posojilih se razlikujejo še zato, ker podatki v tej publikaciji vključujejo tudi posojila tujcem, upoštevajo neto princip (zneski, zmanjšani za popravke vrednosti) ter ne vključujejo netržnih vrednostnih papirjev.</t>
  </si>
  <si>
    <t xml:space="preserve">       potrošniški</t>
  </si>
  <si>
    <t>Medletne rasti</t>
  </si>
  <si>
    <t>Vrednosti v mio EUR</t>
  </si>
  <si>
    <t>Vloge podjetjem (NFD)</t>
  </si>
  <si>
    <t>ECB</t>
  </si>
  <si>
    <t xml:space="preserve">SLO </t>
  </si>
  <si>
    <t>Zbrani kazalci poslovanja bančnega sistema</t>
  </si>
  <si>
    <t>Indikator</t>
  </si>
  <si>
    <t>Vrednost izražena kot</t>
  </si>
  <si>
    <t>Zadnji razpoložljiv podatek</t>
  </si>
  <si>
    <t>medletna rast, %</t>
  </si>
  <si>
    <t>Potrošniška posojila</t>
  </si>
  <si>
    <t>Stanovanjska posojila</t>
  </si>
  <si>
    <t>Količnik skupne kapitalske ustreznosti</t>
  </si>
  <si>
    <t>konsolidirano,  %</t>
  </si>
  <si>
    <t>Količnik CET 1</t>
  </si>
  <si>
    <t>Količnik finančnega vzvoda</t>
  </si>
  <si>
    <t>Delež NPE - skupaj</t>
  </si>
  <si>
    <t>%</t>
  </si>
  <si>
    <t>Velike NFD</t>
  </si>
  <si>
    <t>Srednje, mikro in majhne NFD</t>
  </si>
  <si>
    <t>Delež skupine 2  - Skupaj</t>
  </si>
  <si>
    <t>Pokritost NPE z oslabitvami in rezervacijami</t>
  </si>
  <si>
    <t>Neto obrestni prihodki</t>
  </si>
  <si>
    <t>Neto neobrestni prihodki</t>
  </si>
  <si>
    <t>Operativni stroški</t>
  </si>
  <si>
    <t>Neto oslabitve in rezervacije</t>
  </si>
  <si>
    <t>mio EUR</t>
  </si>
  <si>
    <t>Bruto dohodek / povprečna aktiva</t>
  </si>
  <si>
    <t>Donosnost kapitala pred obdavčitvijo (ROE)</t>
  </si>
  <si>
    <t>Neto obrestna marža na obrestonosno aktivo</t>
  </si>
  <si>
    <t>Stroški dela / povprečna aktiva</t>
  </si>
  <si>
    <t>Drugi stroški/povprečna aktiva</t>
  </si>
  <si>
    <t>Razmerje med posojili in vlogami gospodinjstev in NFD</t>
  </si>
  <si>
    <t>Količnik likvidnostnega kritja</t>
  </si>
  <si>
    <t>EO</t>
  </si>
  <si>
    <t xml:space="preserve"> delež v %</t>
  </si>
  <si>
    <t>Glavne značilnosti in izkazi poslovanja bank</t>
  </si>
  <si>
    <t xml:space="preserve"> Neto obrestna marža na obrest. aktivo</t>
  </si>
  <si>
    <t>Primerjava slovenskih obrestnih mer z obrestnimi merami v evrskem območju za nove posle, sklenjene s spremenljivo obrestno mero</t>
  </si>
  <si>
    <t>*Bruto dohodek/povp. akt.</t>
  </si>
  <si>
    <t>Vir: Banka Slovenije, ECB Data Portal.</t>
  </si>
  <si>
    <t xml:space="preserve">23
</t>
  </si>
  <si>
    <t>Skupna KU – EO</t>
  </si>
  <si>
    <t>Količnik CET1 – EO</t>
  </si>
  <si>
    <t xml:space="preserve">    državi</t>
  </si>
  <si>
    <t xml:space="preserve">    drugim. fin. org.</t>
  </si>
  <si>
    <t xml:space="preserve">    tujcem</t>
  </si>
  <si>
    <t>Neto stabilno financiranje (NSFR)</t>
  </si>
  <si>
    <t>Nedonosne izpostavljenosti po skupinah komitentov</t>
  </si>
  <si>
    <t>velika</t>
  </si>
  <si>
    <t xml:space="preserve">  Velike </t>
  </si>
  <si>
    <t xml:space="preserve">  Mikro, srednje, majhne</t>
  </si>
  <si>
    <t>OBR</t>
  </si>
  <si>
    <t xml:space="preserve">  Obrtniki</t>
  </si>
  <si>
    <t>PREB</t>
  </si>
  <si>
    <r>
      <t xml:space="preserve">  Prebivalstvo</t>
    </r>
    <r>
      <rPr>
        <vertAlign val="superscript"/>
        <sz val="9"/>
        <rFont val="Arial Narrow"/>
        <family val="2"/>
        <charset val="238"/>
      </rPr>
      <t> </t>
    </r>
  </si>
  <si>
    <t>POTROS</t>
  </si>
  <si>
    <t xml:space="preserve">    Potrošniška posojila</t>
  </si>
  <si>
    <t>STAN</t>
  </si>
  <si>
    <t xml:space="preserve">    Stanovanjska posojila</t>
  </si>
  <si>
    <t>OSTALO</t>
  </si>
  <si>
    <t xml:space="preserve">    Druga posojila</t>
  </si>
  <si>
    <t>TUJ</t>
  </si>
  <si>
    <t>DRŽ</t>
  </si>
  <si>
    <t>BH</t>
  </si>
  <si>
    <t>DRUG</t>
  </si>
  <si>
    <t>Opombe: * Krediti nebančnemu sektorju brez namena za trgovanje so opredeljeni na podlagi »Metodologije za izdelavo rekapitulacije izkaza finančnega položaja« ter zajemajo kredite in druga finančna sredstva, določena po odplačni vrednosti (iz A. VI), po pošteni vrednosti (PV) prek PI (iz A.III) in po PV prek DVD (iz A.IV). 
** Finančna sredstva/vrednostni papirji v aktivi zajemajo celotna finančna sredstva iz A.II., vključno s krediti, namenjenimi trgovanju, iz ostalih skupin finančnih sredstev (A.III., A.IV. in A.V.) so zajeti lastniški in dolžniški vrednostni papirji, brez kreditov. 
*** Do 31. 12. 2017 vključuje podrejene obveznosti, z metodologijo MSRP9 je postavka »podrejene obveznosti« ukinjena; te obveznosti so vključene med obveznosti do bank. 
Vir: Banka Slovenije.</t>
  </si>
  <si>
    <t>Evrsko območje</t>
  </si>
  <si>
    <t>Finančne obveznosti, merjene po odplačni vrednosti (vloge)</t>
  </si>
  <si>
    <t>e) Ostale finančne obv., merjene po odplačni vrednosti***</t>
  </si>
  <si>
    <t>Kmetijstvo in rudarstvo (AB)</t>
  </si>
  <si>
    <t>Predelovalne dejavnosti (C)</t>
  </si>
  <si>
    <t>Oskrba z elektriko, plinom in vodo (DE)</t>
  </si>
  <si>
    <t>Gradbeništvo (F)</t>
  </si>
  <si>
    <t>Trgovina (G)</t>
  </si>
  <si>
    <t>Prevoz in skladiščenje (H)</t>
  </si>
  <si>
    <t>Nastanitvene in gostinske dej. (I)</t>
  </si>
  <si>
    <t>Informacijske in komunikacijske dej. (JK)</t>
  </si>
  <si>
    <t>Finančne in zavarovalniške dej. (L)</t>
  </si>
  <si>
    <t>Poslovanje z nepremičninami (M)</t>
  </si>
  <si>
    <t>Strokovne, znan., tehn. in posl. dej. (NO)</t>
  </si>
  <si>
    <t>Javne storitve (PQR)</t>
  </si>
  <si>
    <t>Kult., šport., rekr. in druge dej. (STUV)</t>
  </si>
  <si>
    <t> delež v %</t>
  </si>
  <si>
    <t xml:space="preserve">Opomba: Kazalnika neto obrestna marža na obrestonosno aktivo in neto stroški oslabitev in rezervacij na bilančno vsoto sta izračunana za zadnjih 12 mesecev. Donosnost na kapital (ROE) pred obdavčitvijo je znotraj leta izračunan kumulativno do vključno zadnjega razpoložljivega podatka. </t>
  </si>
  <si>
    <t xml:space="preserve">  Prebivalstvo </t>
  </si>
  <si>
    <t>-.5112045628352324</t>
  </si>
  <si>
    <t>Struktura</t>
  </si>
  <si>
    <t xml:space="preserve">        Prir. v mio EUR</t>
  </si>
  <si>
    <t>Rast v %</t>
  </si>
  <si>
    <t>v 2026</t>
  </si>
  <si>
    <t>medletno</t>
  </si>
  <si>
    <t>Medl. rast.</t>
  </si>
  <si>
    <t>(za zadnjih 12 mesecev)</t>
  </si>
  <si>
    <t>21</t>
  </si>
  <si>
    <t>22</t>
  </si>
  <si>
    <t>24</t>
  </si>
  <si>
    <t>26 Q1</t>
  </si>
  <si>
    <t>jan.- maj 26 /
jan.- maj 25</t>
  </si>
  <si>
    <t>2026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</si>
</sst>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_(* #,##0.00_);_(* \(#,##0.00\);_(* &quot;-&quot;??_);_(@_)"/>
    <numFmt numFmtId="165" formatCode="0.0"/>
    <numFmt numFmtId="166" formatCode="General_)"/>
    <numFmt numFmtId="167" formatCode="mmm\.yy"/>
    <numFmt numFmtId="168" formatCode="0.000"/>
    <numFmt numFmtId="169" formatCode="#,##0.0"/>
    <numFmt numFmtId="170" formatCode="yyyy"/>
    <numFmt numFmtId="171" formatCode="yyyy\ \ \ \ "/>
    <numFmt numFmtId="172" formatCode="&quot;jan.-&quot;mmm/"/>
    <numFmt numFmtId="173" formatCode="#,##0.0_)"/>
    <numFmt numFmtId="174" formatCode="mmm/yyyy"/>
    <numFmt numFmtId="175" formatCode="dd\-mmm\-yy"/>
    <numFmt numFmtId="176" formatCode="#,"/>
    <numFmt numFmtId="177" formatCode="yy"/>
    <numFmt numFmtId="178" formatCode="mmm/\ yy"/>
    <numFmt numFmtId="179" formatCode="mmm\ yy"/>
    <numFmt numFmtId="180" formatCode="&quot;jan.-&quot;mmm"/>
    <numFmt numFmtId="181" formatCode="mmm\ yyyy"/>
  </numFmts>
  <fonts count="36">
    <font>
      <sz val="11"/>
      <name val="Times New Roman CE"/>
      <charset val="238"/>
    </font>
    <font>
      <sz val="11"/>
      <color theme="1"/>
      <name val="Times New Roman"/>
      <family val="2"/>
      <charset val="238"/>
    </font>
    <font>
      <sz val="11"/>
      <color theme="1"/>
      <name val="Times New Roman"/>
      <family val="2"/>
      <charset val="238"/>
    </font>
    <font>
      <sz val="11"/>
      <name val="Times New Roman CE"/>
      <charset val="238"/>
    </font>
    <font>
      <sz val="11"/>
      <name val="Arial"/>
      <family val="2"/>
      <charset val="238"/>
    </font>
    <font>
      <sz val="10"/>
      <name val="Arial"/>
      <family val="2"/>
      <charset val="238"/>
    </font>
    <font>
      <b/>
      <sz val="9"/>
      <name val="Arial Narrow"/>
      <family val="2"/>
      <charset val="238"/>
    </font>
    <font>
      <sz val="9"/>
      <name val="Arial Narrow"/>
      <family val="2"/>
      <charset val="238"/>
    </font>
    <font>
      <sz val="9"/>
      <name val="Times New Roman CE"/>
      <charset val="238"/>
    </font>
    <font>
      <b/>
      <i/>
      <sz val="9"/>
      <name val="Arial Narrow"/>
      <family val="2"/>
      <charset val="238"/>
    </font>
    <font>
      <sz val="10"/>
      <name val="Arial Narrow"/>
      <family val="2"/>
      <charset val="238"/>
    </font>
    <font>
      <sz val="9"/>
      <color theme="1"/>
      <name val="Arial Narrow"/>
      <family val="2"/>
      <charset val="238"/>
    </font>
    <font>
      <vertAlign val="superscript"/>
      <sz val="9"/>
      <name val="Arial Narrow"/>
      <family val="2"/>
      <charset val="238"/>
    </font>
    <font>
      <sz val="10"/>
      <color indexed="8"/>
      <name val="MS Sans Serif"/>
      <family val="2"/>
      <charset val="238"/>
    </font>
    <font>
      <u/>
      <sz val="11"/>
      <color theme="10"/>
      <name val="Times New Roman CE"/>
      <charset val="238"/>
    </font>
    <font>
      <u/>
      <sz val="11"/>
      <color theme="2" tint="-0.749961851863155"/>
      <name val="Times New Roman CE"/>
      <charset val="238"/>
    </font>
    <font>
      <sz val="11"/>
      <name val="Times New Roman"/>
      <family val="1"/>
      <charset val="238"/>
    </font>
    <font>
      <sz val="10"/>
      <name val="Courier"/>
      <family val="1"/>
      <charset val="238"/>
    </font>
    <font>
      <b/>
      <sz val="11"/>
      <name val="Arial Narrow"/>
      <family val="2"/>
      <charset val="238"/>
    </font>
    <font>
      <sz val="11"/>
      <name val="Arial Narrow"/>
      <family val="2"/>
      <charset val="238"/>
    </font>
    <font>
      <b/>
      <u/>
      <sz val="11"/>
      <name val="Arial Narrow"/>
      <family val="2"/>
      <charset val="238"/>
    </font>
    <font>
      <u/>
      <sz val="11"/>
      <name val="Arial Narrow"/>
      <family val="2"/>
      <charset val="238"/>
    </font>
    <font>
      <b/>
      <sz val="11"/>
      <name val="Times New Roman CE"/>
      <charset val="238"/>
    </font>
    <font>
      <sz val="9"/>
      <color rgb="FF000000"/>
      <name val="Arial Narrow"/>
      <family val="2"/>
      <charset val="238"/>
    </font>
    <font>
      <sz val="10"/>
      <name val="Courier"/>
      <charset val="238"/>
    </font>
    <font>
      <b/>
      <sz val="9"/>
      <color theme="1"/>
      <name val="Arial Narrow"/>
      <family val="2"/>
      <charset val="238"/>
    </font>
    <font>
      <sz val="9"/>
      <color rgb="FFFF0000"/>
      <name val="Arial Narrow"/>
      <family val="2"/>
      <charset val="238"/>
    </font>
    <font>
      <sz val="11"/>
      <name val="Times New Roman"/>
      <family val="1"/>
      <charset val="238"/>
    </font>
    <font>
      <sz val="1"/>
      <color indexed="16"/>
      <name val="Courier"/>
      <family val="1"/>
      <charset val="238"/>
    </font>
    <font>
      <b/>
      <sz val="1"/>
      <color indexed="16"/>
      <name val="Courier"/>
      <family val="1"/>
      <charset val="238"/>
    </font>
    <font>
      <sz val="8"/>
      <name val="Times New Roman CE"/>
      <charset val="238"/>
    </font>
    <font>
      <sz val="8"/>
      <color rgb="FF000000"/>
      <name val="Arial Narrow"/>
      <family val="2"/>
      <charset val="238"/>
    </font>
    <font>
      <sz val="9"/>
      <name val="Arial"/>
      <family val="2"/>
      <charset val="238"/>
    </font>
    <font>
      <sz val="7"/>
      <name val="Arial"/>
      <family val="2"/>
      <charset val="238"/>
    </font>
    <font>
      <b/>
      <sz val="7"/>
      <name val="Arial"/>
      <family val="2"/>
      <charset val="238"/>
    </font>
    <font>
      <b/>
      <sz val="10"/>
      <name val="Arial Narrow"/>
      <family val="2"/>
      <charset val="23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thin">
        <color rgb="FFB4B4B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auto="1"/>
      </top>
      <bottom/>
      <diagonal/>
    </border>
    <border>
      <left/>
      <right/>
      <top style="thin">
        <color auto="1"/>
      </top>
      <bottom/>
      <diagonal/>
    </border>
    <border>
      <left/>
      <right/>
      <top/>
      <bottom style="thin">
        <color auto="1"/>
      </bottom>
      <diagonal/>
    </border>
    <border>
      <left/>
      <right/>
      <top style="thin">
        <color indexed="64"/>
      </top>
      <bottom style="thin">
        <color auto="1"/>
      </bottom>
      <diagonal/>
    </border>
    <border>
      <left style="thin">
        <color rgb="FFB4B4B4"/>
      </left>
      <right style="thin">
        <color rgb="FFB4B4B4"/>
      </right>
      <top style="thin">
        <color rgb="FFB4B4B4"/>
      </top>
      <bottom style="thin">
        <color rgb="FFB4B4B4"/>
      </bottom>
      <diagonal/>
    </border>
    <border>
      <left/>
      <right style="thin">
        <color rgb="FFB4B4B4"/>
      </right>
      <top style="thin">
        <color rgb="FFB4B4B4"/>
      </top>
      <bottom style="thin">
        <color rgb="FFB4B4B4"/>
      </bottom>
      <diagonal/>
    </border>
    <border>
      <left style="thin">
        <color rgb="FFB4B4B4"/>
      </left>
      <right style="thin">
        <color rgb="FFB4B4B4"/>
      </right>
      <top style="thin">
        <color theme="0" tint="-0.14999847407452621"/>
      </top>
      <bottom style="thin">
        <color rgb="FFB4B4B4"/>
      </bottom>
      <diagonal/>
    </border>
    <border>
      <left style="thin">
        <color rgb="FFB4B4B4"/>
      </left>
      <right style="thin">
        <color rgb="FFB4B4B4"/>
      </right>
      <top style="thin">
        <color rgb="FFB4B4B4"/>
      </top>
      <bottom/>
      <diagonal/>
    </border>
    <border>
      <left style="thin">
        <color rgb="FFB4B4B4"/>
      </left>
      <right style="thin">
        <color rgb="FFB4B4B4"/>
      </right>
      <top/>
      <bottom style="thin">
        <color rgb="FFB4B4B4"/>
      </bottom>
      <diagonal/>
    </border>
    <border>
      <left style="thin">
        <color theme="0" tint="-0.14999847407452621"/>
      </left>
      <right style="thin">
        <color rgb="FFB4B4B4"/>
      </right>
      <top style="thin">
        <color theme="0" tint="-0.14999847407452621"/>
      </top>
      <bottom/>
      <diagonal/>
    </border>
    <border>
      <left style="thin">
        <color rgb="FFB4B4B4"/>
      </left>
      <right style="thin">
        <color theme="0" tint="-0.14999847407452621"/>
      </right>
      <top style="thin">
        <color theme="0" tint="-0.14999847407452621"/>
      </top>
      <bottom/>
      <diagonal/>
    </border>
    <border>
      <left/>
      <right style="thin">
        <color rgb="FFB4B4B4"/>
      </right>
      <top style="thin">
        <color rgb="FFB4B4B4"/>
      </top>
      <bottom/>
      <diagonal/>
    </border>
    <border>
      <left/>
      <right style="thin">
        <color rgb="FFB4B4B4"/>
      </right>
      <top/>
      <bottom style="thin">
        <color rgb="FFB4B4B4"/>
      </bottom>
      <diagonal/>
    </border>
    <border>
      <left/>
      <right style="thin">
        <color indexed="64"/>
      </right>
      <top/>
      <bottom style="thin">
        <color auto="1"/>
      </bottom>
      <diagonal/>
    </border>
    <border>
      <left/>
      <right style="thin">
        <color indexed="64"/>
      </right>
      <top/>
      <bottom/>
      <diagonal/>
    </border>
    <border>
      <left/>
      <right style="thin">
        <color indexed="64"/>
      </right>
      <top style="thin">
        <color auto="1"/>
      </top>
      <bottom/>
      <diagonal/>
    </border>
    <border>
      <left/>
      <right/>
      <top style="thin">
        <color indexed="64"/>
      </top>
      <bottom style="double">
        <color indexed="64"/>
      </bottom>
      <diagonal/>
    </border>
  </borders>
  <cellStyleXfs count="29">
    <xf numFmtId="0" fontId="0" fillId="0" borderId="0"/>
    <xf numFmtId="3" fontId="5"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13" fillId="0" borderId="0"/>
    <xf numFmtId="0" fontId="14" fillId="0" borderId="0" applyNumberFormat="0" applyFill="0" applyBorder="0" applyAlignment="0" applyProtection="0"/>
    <xf numFmtId="0" fontId="2" fillId="0" borderId="0"/>
    <xf numFmtId="0" fontId="16" fillId="0" borderId="0"/>
    <xf numFmtId="9" fontId="16" fillId="0" borderId="0" applyFont="0" applyFill="0" applyBorder="0" applyAlignment="0" applyProtection="0"/>
    <xf numFmtId="0" fontId="17" fillId="0" borderId="0"/>
    <xf numFmtId="0" fontId="24" fillId="0" borderId="0"/>
    <xf numFmtId="164" fontId="3"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7" fillId="0" borderId="0"/>
    <xf numFmtId="176" fontId="28" fillId="0" borderId="0">
      <protection locked="0"/>
    </xf>
    <xf numFmtId="176" fontId="28" fillId="0" borderId="0">
      <protection locked="0"/>
    </xf>
    <xf numFmtId="176" fontId="29" fillId="0" borderId="0">
      <protection locked="0"/>
    </xf>
    <xf numFmtId="176" fontId="29" fillId="0" borderId="0">
      <protection locked="0"/>
    </xf>
    <xf numFmtId="176" fontId="28" fillId="0" borderId="25">
      <protection locked="0"/>
    </xf>
    <xf numFmtId="164" fontId="16" fillId="0" borderId="0" applyFont="0" applyFill="0" applyBorder="0" applyAlignment="0" applyProtection="0"/>
    <xf numFmtId="9" fontId="3" fillId="0" borderId="0" applyFont="0" applyFill="0" applyBorder="0" applyAlignment="0" applyProtection="0"/>
  </cellStyleXfs>
  <cellXfs count="407">
    <xf numFmtId="0" fontId="0" fillId="0" borderId="0" xfId="0"/>
    <xf numFmtId="2" fontId="7" fillId="3" borderId="0" xfId="0" applyNumberFormat="1" applyFont="1" applyFill="1" applyAlignment="1">
      <alignment horizontal="left" vertical="top"/>
    </xf>
    <xf numFmtId="0" fontId="7" fillId="3" borderId="0" xfId="0" applyFont="1" applyFill="1" applyAlignment="1">
      <alignment horizontal="left" vertical="top" wrapText="1"/>
    </xf>
    <xf numFmtId="0" fontId="7" fillId="3" borderId="0" xfId="0" applyFont="1" applyFill="1" applyAlignment="1">
      <alignment horizontal="left" vertical="top"/>
    </xf>
    <xf numFmtId="0" fontId="7" fillId="3" borderId="0" xfId="0" quotePrefix="1" applyFont="1" applyFill="1" applyAlignment="1">
      <alignment horizontal="left" vertical="top"/>
    </xf>
    <xf numFmtId="2" fontId="7" fillId="3" borderId="0" xfId="2" applyNumberFormat="1" applyFont="1" applyFill="1" applyAlignment="1">
      <alignment horizontal="left" vertical="top"/>
    </xf>
    <xf numFmtId="2" fontId="6" fillId="3" borderId="0" xfId="0" applyNumberFormat="1" applyFont="1" applyFill="1" applyAlignment="1">
      <alignment vertical="top" wrapText="1"/>
    </xf>
    <xf numFmtId="2" fontId="6" fillId="3" borderId="0" xfId="0" applyNumberFormat="1" applyFont="1" applyFill="1" applyAlignment="1">
      <alignment vertical="top"/>
    </xf>
    <xf numFmtId="2" fontId="6" fillId="3" borderId="0" xfId="0" applyNumberFormat="1" applyFont="1" applyFill="1" applyAlignment="1">
      <alignment horizontal="left" vertical="top" wrapText="1"/>
    </xf>
    <xf numFmtId="0" fontId="6" fillId="3" borderId="0" xfId="0" applyFont="1" applyFill="1" applyAlignment="1">
      <alignment horizontal="left" vertical="top"/>
    </xf>
    <xf numFmtId="0" fontId="6" fillId="3" borderId="0" xfId="0" quotePrefix="1" applyFont="1" applyFill="1" applyAlignment="1">
      <alignment horizontal="left" vertical="top" wrapText="1"/>
    </xf>
    <xf numFmtId="0" fontId="6" fillId="3" borderId="0" xfId="0" applyFont="1" applyFill="1" applyAlignment="1">
      <alignment vertical="top" wrapText="1"/>
    </xf>
    <xf numFmtId="2" fontId="6" fillId="3" borderId="0" xfId="2" quotePrefix="1" applyNumberFormat="1" applyFont="1" applyFill="1" applyAlignment="1">
      <alignment horizontal="left" vertical="top"/>
    </xf>
    <xf numFmtId="2" fontId="6" fillId="3" borderId="0" xfId="2" applyNumberFormat="1" applyFont="1" applyFill="1" applyAlignment="1">
      <alignment vertical="top" wrapText="1"/>
    </xf>
    <xf numFmtId="2" fontId="6" fillId="3" borderId="0" xfId="2" applyNumberFormat="1" applyFont="1" applyFill="1" applyAlignment="1">
      <alignment horizontal="left" vertical="top"/>
    </xf>
    <xf numFmtId="168" fontId="6" fillId="3" borderId="0" xfId="2" applyNumberFormat="1" applyFont="1" applyFill="1" applyAlignment="1">
      <alignment horizontal="left" vertical="top"/>
    </xf>
    <xf numFmtId="2" fontId="6" fillId="3" borderId="0" xfId="2" applyNumberFormat="1" applyFont="1" applyFill="1" applyAlignment="1">
      <alignment horizontal="left" vertical="top" wrapText="1"/>
    </xf>
    <xf numFmtId="2" fontId="6" fillId="3" borderId="0" xfId="0" quotePrefix="1" applyNumberFormat="1" applyFont="1" applyFill="1" applyAlignment="1">
      <alignment horizontal="left" vertical="top"/>
    </xf>
    <xf numFmtId="0" fontId="6" fillId="0" borderId="1" xfId="0" applyFont="1" applyBorder="1" applyAlignment="1">
      <alignment horizontal="right"/>
    </xf>
    <xf numFmtId="166" fontId="7" fillId="0" borderId="0" xfId="0" applyNumberFormat="1" applyFont="1" applyAlignment="1">
      <alignment horizontal="left" vertical="top"/>
    </xf>
    <xf numFmtId="173" fontId="7" fillId="0" borderId="0" xfId="0" applyNumberFormat="1" applyFont="1" applyAlignment="1">
      <alignment horizontal="right" vertical="center"/>
    </xf>
    <xf numFmtId="166" fontId="7" fillId="0" borderId="1" xfId="0" applyNumberFormat="1" applyFont="1" applyBorder="1" applyAlignment="1">
      <alignment horizontal="left" vertical="top"/>
    </xf>
    <xf numFmtId="166" fontId="6" fillId="0" borderId="0" xfId="0" quotePrefix="1" applyNumberFormat="1" applyFont="1" applyAlignment="1">
      <alignment horizontal="left" vertical="top"/>
    </xf>
    <xf numFmtId="173" fontId="6" fillId="0" borderId="0" xfId="0" applyNumberFormat="1" applyFont="1" applyAlignment="1">
      <alignment horizontal="right" vertical="center"/>
    </xf>
    <xf numFmtId="166" fontId="6" fillId="0" borderId="0" xfId="0" applyNumberFormat="1" applyFont="1" applyAlignment="1">
      <alignment horizontal="left" vertical="top"/>
    </xf>
    <xf numFmtId="166" fontId="7" fillId="0" borderId="0" xfId="0" applyNumberFormat="1" applyFont="1" applyAlignment="1">
      <alignment horizontal="left" vertical="top" wrapText="1"/>
    </xf>
    <xf numFmtId="166" fontId="6" fillId="0" borderId="1" xfId="0" applyNumberFormat="1" applyFont="1" applyBorder="1" applyAlignment="1">
      <alignment horizontal="left" vertical="top"/>
    </xf>
    <xf numFmtId="14" fontId="4" fillId="0" borderId="0" xfId="0" applyNumberFormat="1" applyFont="1"/>
    <xf numFmtId="166" fontId="6" fillId="3" borderId="0" xfId="0" quotePrefix="1" applyNumberFormat="1" applyFont="1" applyFill="1" applyAlignment="1">
      <alignment horizontal="left" vertical="top"/>
    </xf>
    <xf numFmtId="166" fontId="7" fillId="3" borderId="0" xfId="0" quotePrefix="1" applyNumberFormat="1" applyFont="1" applyFill="1" applyAlignment="1">
      <alignment horizontal="left" vertical="top"/>
    </xf>
    <xf numFmtId="166" fontId="7" fillId="3" borderId="0" xfId="0" applyNumberFormat="1" applyFont="1" applyFill="1" applyAlignment="1">
      <alignment horizontal="left" vertical="top"/>
    </xf>
    <xf numFmtId="2" fontId="7" fillId="3" borderId="0" xfId="0" applyNumberFormat="1" applyFont="1" applyFill="1"/>
    <xf numFmtId="0" fontId="6" fillId="3" borderId="1" xfId="0" applyFont="1" applyFill="1" applyBorder="1" applyAlignment="1">
      <alignment horizontal="left"/>
    </xf>
    <xf numFmtId="0" fontId="6" fillId="3" borderId="1" xfId="0" applyFont="1" applyFill="1" applyBorder="1"/>
    <xf numFmtId="0" fontId="6" fillId="3" borderId="1" xfId="0" applyFont="1" applyFill="1" applyBorder="1" applyAlignment="1">
      <alignment horizontal="center"/>
    </xf>
    <xf numFmtId="0" fontId="6" fillId="3" borderId="0" xfId="0" applyFont="1" applyFill="1" applyAlignment="1">
      <alignment horizontal="left"/>
    </xf>
    <xf numFmtId="0" fontId="6" fillId="3" borderId="0" xfId="0" applyFont="1" applyFill="1"/>
    <xf numFmtId="0" fontId="6" fillId="3" borderId="0" xfId="0" applyFont="1" applyFill="1" applyAlignment="1">
      <alignment horizontal="center"/>
    </xf>
    <xf numFmtId="0" fontId="7" fillId="3" borderId="0" xfId="0" applyFont="1" applyFill="1"/>
    <xf numFmtId="0" fontId="6" fillId="3" borderId="3" xfId="0" applyFont="1" applyFill="1" applyBorder="1"/>
    <xf numFmtId="0" fontId="6" fillId="3" borderId="2" xfId="0" applyFont="1" applyFill="1" applyBorder="1" applyAlignment="1">
      <alignment horizontal="center"/>
    </xf>
    <xf numFmtId="1" fontId="6" fillId="0" borderId="1" xfId="0" applyNumberFormat="1" applyFont="1" applyBorder="1" applyAlignment="1">
      <alignment horizontal="right"/>
    </xf>
    <xf numFmtId="165" fontId="6" fillId="0" borderId="1" xfId="0" applyNumberFormat="1" applyFont="1" applyBorder="1" applyAlignment="1">
      <alignment horizontal="right" wrapText="1"/>
    </xf>
    <xf numFmtId="0" fontId="15" fillId="0" borderId="0" xfId="6" applyFont="1"/>
    <xf numFmtId="0" fontId="6" fillId="0" borderId="1" xfId="5" applyFont="1" applyBorder="1" applyAlignment="1">
      <alignment horizontal="right"/>
    </xf>
    <xf numFmtId="0" fontId="6" fillId="0" borderId="1" xfId="5" quotePrefix="1" applyFont="1" applyBorder="1" applyAlignment="1">
      <alignment horizontal="right" vertical="center" wrapText="1"/>
    </xf>
    <xf numFmtId="3" fontId="11" fillId="0" borderId="1" xfId="0" applyNumberFormat="1" applyFont="1" applyBorder="1" applyAlignment="1">
      <alignment horizontal="right" wrapText="1"/>
    </xf>
    <xf numFmtId="0" fontId="6" fillId="0" borderId="0" xfId="5" quotePrefix="1" applyFont="1" applyAlignment="1">
      <alignment horizontal="left" vertical="top"/>
    </xf>
    <xf numFmtId="0" fontId="6" fillId="0" borderId="0" xfId="0" applyFont="1"/>
    <xf numFmtId="0" fontId="6" fillId="3" borderId="1" xfId="0" applyFont="1" applyFill="1" applyBorder="1" applyAlignment="1">
      <alignment horizontal="right"/>
    </xf>
    <xf numFmtId="0" fontId="18" fillId="0" borderId="0" xfId="0" applyFont="1"/>
    <xf numFmtId="0" fontId="19" fillId="0" borderId="0" xfId="0" applyFont="1"/>
    <xf numFmtId="0" fontId="18" fillId="0" borderId="0" xfId="6" applyFont="1"/>
    <xf numFmtId="0" fontId="20" fillId="0" borderId="0" xfId="0" applyFont="1"/>
    <xf numFmtId="0" fontId="21" fillId="0" borderId="0" xfId="0" applyFont="1"/>
    <xf numFmtId="0" fontId="21" fillId="0" borderId="0" xfId="6" applyFont="1"/>
    <xf numFmtId="0" fontId="21" fillId="0" borderId="0" xfId="6" quotePrefix="1" applyFont="1"/>
    <xf numFmtId="0" fontId="0" fillId="0" borderId="0" xfId="0" applyAlignment="1">
      <alignment wrapText="1"/>
    </xf>
    <xf numFmtId="0" fontId="0" fillId="0" borderId="0" xfId="0" applyAlignment="1">
      <alignment vertical="top" wrapText="1"/>
    </xf>
    <xf numFmtId="0" fontId="10" fillId="0" borderId="0" xfId="0" applyFont="1" applyAlignment="1">
      <alignment horizontal="left" vertical="top" wrapText="1"/>
    </xf>
    <xf numFmtId="0" fontId="8" fillId="0" borderId="0" xfId="0" applyFont="1" applyAlignment="1">
      <alignment vertical="top" wrapText="1"/>
    </xf>
    <xf numFmtId="0" fontId="23" fillId="0" borderId="0" xfId="0" applyFont="1" applyAlignment="1">
      <alignment vertical="top" wrapText="1"/>
    </xf>
    <xf numFmtId="165" fontId="7" fillId="3" borderId="0" xfId="0" applyNumberFormat="1" applyFont="1" applyFill="1" applyAlignment="1">
      <alignment horizontal="right" vertical="top"/>
    </xf>
    <xf numFmtId="0" fontId="11" fillId="0" borderId="0" xfId="0" applyFont="1" applyAlignment="1">
      <alignment horizontal="right" vertical="top" wrapText="1"/>
    </xf>
    <xf numFmtId="171" fontId="6" fillId="0" borderId="9" xfId="0" applyNumberFormat="1" applyFont="1" applyBorder="1" applyAlignment="1">
      <alignment horizontal="left" wrapText="1"/>
    </xf>
    <xf numFmtId="166" fontId="7" fillId="0" borderId="10" xfId="0" applyNumberFormat="1" applyFont="1" applyBorder="1" applyAlignment="1">
      <alignment horizontal="left" vertical="top"/>
    </xf>
    <xf numFmtId="2" fontId="6" fillId="3" borderId="11" xfId="0" quotePrefix="1" applyNumberFormat="1" applyFont="1" applyFill="1" applyBorder="1" applyAlignment="1">
      <alignment horizontal="left" vertical="top"/>
    </xf>
    <xf numFmtId="167" fontId="6" fillId="3" borderId="11" xfId="0" applyNumberFormat="1" applyFont="1" applyFill="1" applyBorder="1" applyAlignment="1">
      <alignment horizontal="right"/>
    </xf>
    <xf numFmtId="2" fontId="6" fillId="3" borderId="11" xfId="0" applyNumberFormat="1" applyFont="1" applyFill="1" applyBorder="1" applyAlignment="1">
      <alignment horizontal="right"/>
    </xf>
    <xf numFmtId="2" fontId="6" fillId="3" borderId="10" xfId="0" quotePrefix="1" applyNumberFormat="1" applyFont="1" applyFill="1" applyBorder="1" applyAlignment="1">
      <alignment horizontal="left" vertical="top"/>
    </xf>
    <xf numFmtId="2" fontId="6" fillId="3" borderId="11" xfId="2" applyNumberFormat="1" applyFont="1" applyFill="1" applyBorder="1" applyAlignment="1">
      <alignment horizontal="left" vertical="top"/>
    </xf>
    <xf numFmtId="2" fontId="6" fillId="3" borderId="12" xfId="2" quotePrefix="1" applyNumberFormat="1" applyFont="1" applyFill="1" applyBorder="1" applyAlignment="1">
      <alignment horizontal="left" vertical="top"/>
    </xf>
    <xf numFmtId="172" fontId="6" fillId="0" borderId="11" xfId="0" applyNumberFormat="1" applyFont="1" applyBorder="1" applyAlignment="1">
      <alignment horizontal="right"/>
    </xf>
    <xf numFmtId="173" fontId="7" fillId="0" borderId="11" xfId="0" applyNumberFormat="1" applyFont="1" applyBorder="1" applyAlignment="1">
      <alignment horizontal="right" vertical="center"/>
    </xf>
    <xf numFmtId="173" fontId="6" fillId="0" borderId="11" xfId="0" applyNumberFormat="1" applyFont="1" applyBorder="1" applyAlignment="1">
      <alignment horizontal="right" vertical="center"/>
    </xf>
    <xf numFmtId="0" fontId="9" fillId="3" borderId="11" xfId="0" quotePrefix="1" applyFont="1" applyFill="1" applyBorder="1" applyAlignment="1">
      <alignment horizontal="left"/>
    </xf>
    <xf numFmtId="0" fontId="6" fillId="4" borderId="0" xfId="0" applyFont="1" applyFill="1" applyAlignment="1">
      <alignment horizontal="left"/>
    </xf>
    <xf numFmtId="0" fontId="7" fillId="3" borderId="0" xfId="0" applyFont="1" applyFill="1" applyAlignment="1">
      <alignment vertical="top"/>
    </xf>
    <xf numFmtId="0" fontId="25" fillId="0" borderId="22" xfId="0" applyFont="1" applyBorder="1" applyAlignment="1">
      <alignment horizontal="left"/>
    </xf>
    <xf numFmtId="0" fontId="25" fillId="0" borderId="11" xfId="0" applyFont="1" applyBorder="1" applyAlignment="1">
      <alignment horizontal="right"/>
    </xf>
    <xf numFmtId="0" fontId="25" fillId="0" borderId="23" xfId="0" applyFont="1" applyBorder="1" applyAlignment="1">
      <alignment horizontal="left" vertical="top"/>
    </xf>
    <xf numFmtId="2" fontId="25" fillId="0" borderId="0" xfId="0" applyNumberFormat="1" applyFont="1" applyAlignment="1">
      <alignment horizontal="right" vertical="top"/>
    </xf>
    <xf numFmtId="165" fontId="25" fillId="0" borderId="0" xfId="0" applyNumberFormat="1" applyFont="1" applyAlignment="1">
      <alignment horizontal="right" vertical="top"/>
    </xf>
    <xf numFmtId="0" fontId="11" fillId="0" borderId="23" xfId="0" applyFont="1" applyBorder="1" applyAlignment="1">
      <alignment horizontal="left" vertical="top"/>
    </xf>
    <xf numFmtId="2" fontId="11" fillId="0" borderId="0" xfId="0" applyNumberFormat="1" applyFont="1" applyAlignment="1">
      <alignment horizontal="right" vertical="top"/>
    </xf>
    <xf numFmtId="165" fontId="11" fillId="0" borderId="0" xfId="0" applyNumberFormat="1" applyFont="1" applyAlignment="1">
      <alignment horizontal="right" vertical="top"/>
    </xf>
    <xf numFmtId="165" fontId="7" fillId="0" borderId="0" xfId="0" applyNumberFormat="1" applyFont="1" applyAlignment="1">
      <alignment horizontal="right" vertical="top"/>
    </xf>
    <xf numFmtId="0" fontId="25" fillId="3" borderId="23" xfId="0" applyFont="1" applyFill="1" applyBorder="1" applyAlignment="1">
      <alignment horizontal="left" vertical="top"/>
    </xf>
    <xf numFmtId="0" fontId="11" fillId="3" borderId="23" xfId="0" applyFont="1" applyFill="1" applyBorder="1" applyAlignment="1">
      <alignment horizontal="left" vertical="top"/>
    </xf>
    <xf numFmtId="0" fontId="11" fillId="3" borderId="23" xfId="0" quotePrefix="1" applyFont="1" applyFill="1" applyBorder="1" applyAlignment="1">
      <alignment horizontal="left" vertical="top"/>
    </xf>
    <xf numFmtId="0" fontId="25" fillId="3" borderId="23" xfId="0" quotePrefix="1" applyFont="1" applyFill="1" applyBorder="1" applyAlignment="1">
      <alignment horizontal="left" vertical="top"/>
    </xf>
    <xf numFmtId="0" fontId="25" fillId="0" borderId="23" xfId="0" applyFont="1" applyBorder="1" applyAlignment="1">
      <alignment horizontal="left" vertical="top" wrapText="1"/>
    </xf>
    <xf numFmtId="0" fontId="25" fillId="0" borderId="22" xfId="0" applyFont="1" applyBorder="1" applyAlignment="1">
      <alignment horizontal="left" vertical="top"/>
    </xf>
    <xf numFmtId="2" fontId="25" fillId="0" borderId="11" xfId="0" applyNumberFormat="1" applyFont="1" applyBorder="1" applyAlignment="1">
      <alignment horizontal="right" vertical="top"/>
    </xf>
    <xf numFmtId="15" fontId="7" fillId="0" borderId="0" xfId="0" applyNumberFormat="1" applyFont="1" applyAlignment="1">
      <alignment horizontal="right"/>
    </xf>
    <xf numFmtId="0" fontId="7" fillId="0" borderId="0" xfId="0" applyFont="1" applyAlignment="1">
      <alignment horizontal="center"/>
    </xf>
    <xf numFmtId="0" fontId="7" fillId="0" borderId="0" xfId="0" applyFont="1"/>
    <xf numFmtId="170" fontId="7" fillId="0" borderId="0" xfId="0" applyNumberFormat="1" applyFont="1" applyAlignment="1">
      <alignment horizontal="left"/>
    </xf>
    <xf numFmtId="0" fontId="7" fillId="0" borderId="16" xfId="0" applyFont="1" applyBorder="1"/>
    <xf numFmtId="0" fontId="7" fillId="0" borderId="8" xfId="0" applyFont="1" applyBorder="1"/>
    <xf numFmtId="175" fontId="7" fillId="0" borderId="0" xfId="0" applyNumberFormat="1" applyFont="1" applyAlignment="1">
      <alignment horizontal="right"/>
    </xf>
    <xf numFmtId="165" fontId="7" fillId="0" borderId="0" xfId="0" applyNumberFormat="1" applyFont="1"/>
    <xf numFmtId="170" fontId="7" fillId="0" borderId="16" xfId="0" applyNumberFormat="1" applyFont="1" applyBorder="1" applyAlignment="1">
      <alignment horizontal="left"/>
    </xf>
    <xf numFmtId="175" fontId="7" fillId="0" borderId="16" xfId="0" applyNumberFormat="1" applyFont="1" applyBorder="1"/>
    <xf numFmtId="165" fontId="7" fillId="0" borderId="16" xfId="0" applyNumberFormat="1" applyFont="1" applyBorder="1"/>
    <xf numFmtId="175" fontId="7" fillId="0" borderId="8" xfId="0" applyNumberFormat="1" applyFont="1" applyBorder="1"/>
    <xf numFmtId="14" fontId="7" fillId="0" borderId="0" xfId="10" applyNumberFormat="1" applyFont="1"/>
    <xf numFmtId="165" fontId="7" fillId="0" borderId="0" xfId="10" applyNumberFormat="1" applyFont="1"/>
    <xf numFmtId="14" fontId="7" fillId="0" borderId="16" xfId="10" applyNumberFormat="1" applyFont="1" applyBorder="1"/>
    <xf numFmtId="165" fontId="7" fillId="0" borderId="16" xfId="10" applyNumberFormat="1" applyFont="1" applyBorder="1"/>
    <xf numFmtId="17" fontId="6" fillId="0" borderId="1" xfId="0" quotePrefix="1" applyNumberFormat="1" applyFont="1" applyBorder="1" applyAlignment="1">
      <alignment wrapText="1"/>
    </xf>
    <xf numFmtId="17" fontId="6" fillId="0" borderId="0" xfId="0" applyNumberFormat="1" applyFont="1" applyAlignment="1">
      <alignment horizontal="center"/>
    </xf>
    <xf numFmtId="0" fontId="7" fillId="0" borderId="0" xfId="0" quotePrefix="1" applyFont="1" applyAlignment="1">
      <alignment horizontal="left" wrapText="1"/>
    </xf>
    <xf numFmtId="0" fontId="7" fillId="0" borderId="0" xfId="0" applyFont="1" applyAlignment="1">
      <alignment horizontal="left"/>
    </xf>
    <xf numFmtId="0" fontId="26" fillId="0" borderId="0" xfId="0" applyFont="1" applyAlignment="1">
      <alignment horizontal="center"/>
    </xf>
    <xf numFmtId="0" fontId="11" fillId="0" borderId="0" xfId="0" applyFont="1" applyAlignment="1">
      <alignment horizontal="center"/>
    </xf>
    <xf numFmtId="15" fontId="7" fillId="0" borderId="16" xfId="0" applyNumberFormat="1" applyFont="1" applyBorder="1"/>
    <xf numFmtId="0" fontId="7" fillId="0" borderId="16" xfId="0" applyFont="1" applyBorder="1" applyAlignment="1">
      <alignment horizontal="left"/>
    </xf>
    <xf numFmtId="169" fontId="7" fillId="0" borderId="8" xfId="0" applyNumberFormat="1" applyFont="1" applyBorder="1"/>
    <xf numFmtId="1" fontId="7" fillId="3" borderId="8" xfId="0" applyNumberFormat="1" applyFont="1" applyFill="1" applyBorder="1" applyAlignment="1">
      <alignment horizontal="right"/>
    </xf>
    <xf numFmtId="2" fontId="23" fillId="0" borderId="8" xfId="0" applyNumberFormat="1" applyFont="1" applyBorder="1" applyAlignment="1">
      <alignment horizontal="right"/>
    </xf>
    <xf numFmtId="165" fontId="7" fillId="3" borderId="8" xfId="0" applyNumberFormat="1" applyFont="1" applyFill="1" applyBorder="1" applyAlignment="1">
      <alignment horizontal="left"/>
    </xf>
    <xf numFmtId="0" fontId="7" fillId="0" borderId="8" xfId="0" applyFont="1" applyBorder="1" applyAlignment="1">
      <alignment horizontal="left"/>
    </xf>
    <xf numFmtId="0" fontId="7" fillId="0" borderId="21" xfId="0" applyFont="1" applyBorder="1"/>
    <xf numFmtId="0" fontId="7" fillId="0" borderId="17" xfId="0" applyFont="1" applyBorder="1"/>
    <xf numFmtId="0" fontId="7" fillId="0" borderId="14" xfId="0" applyFont="1" applyBorder="1"/>
    <xf numFmtId="0" fontId="7" fillId="0" borderId="13" xfId="0" applyFont="1" applyBorder="1"/>
    <xf numFmtId="170" fontId="7" fillId="0" borderId="17" xfId="0" applyNumberFormat="1" applyFont="1" applyBorder="1"/>
    <xf numFmtId="0" fontId="7" fillId="0" borderId="17" xfId="0" applyFont="1" applyBorder="1" applyAlignment="1">
      <alignment horizontal="left"/>
    </xf>
    <xf numFmtId="170" fontId="7" fillId="0" borderId="13" xfId="0" applyNumberFormat="1" applyFont="1" applyBorder="1"/>
    <xf numFmtId="0" fontId="7" fillId="0" borderId="13" xfId="0" applyFont="1" applyBorder="1" applyAlignment="1">
      <alignment horizontal="left"/>
    </xf>
    <xf numFmtId="165" fontId="7" fillId="0" borderId="18" xfId="0" applyNumberFormat="1" applyFont="1" applyBorder="1" applyAlignment="1">
      <alignment horizontal="center"/>
    </xf>
    <xf numFmtId="165" fontId="7" fillId="0" borderId="19" xfId="0" applyNumberFormat="1" applyFont="1" applyBorder="1" applyAlignment="1">
      <alignment horizontal="center"/>
    </xf>
    <xf numFmtId="165" fontId="7" fillId="0" borderId="20" xfId="0" applyNumberFormat="1" applyFont="1" applyBorder="1" applyAlignment="1">
      <alignment horizontal="center"/>
    </xf>
    <xf numFmtId="165" fontId="7" fillId="0" borderId="16" xfId="0" applyNumberFormat="1" applyFont="1" applyBorder="1" applyAlignment="1">
      <alignment horizontal="center"/>
    </xf>
    <xf numFmtId="165" fontId="7" fillId="0" borderId="17" xfId="0" applyNumberFormat="1" applyFont="1" applyBorder="1"/>
    <xf numFmtId="165" fontId="7" fillId="0" borderId="13" xfId="0" applyNumberFormat="1" applyFont="1" applyBorder="1"/>
    <xf numFmtId="165" fontId="7" fillId="0" borderId="0" xfId="0" applyNumberFormat="1" applyFont="1" applyAlignment="1">
      <alignment horizontal="center"/>
    </xf>
    <xf numFmtId="2" fontId="7" fillId="0" borderId="0" xfId="0" applyNumberFormat="1" applyFont="1" applyAlignment="1">
      <alignment horizontal="right" vertical="top"/>
    </xf>
    <xf numFmtId="0" fontId="25" fillId="0" borderId="24" xfId="0" applyFont="1" applyBorder="1" applyAlignment="1">
      <alignment horizontal="left" vertical="top"/>
    </xf>
    <xf numFmtId="0" fontId="6" fillId="0" borderId="1" xfId="0" applyFont="1" applyBorder="1" applyAlignment="1">
      <alignment horizontal="center"/>
    </xf>
    <xf numFmtId="170" fontId="6" fillId="0" borderId="11" xfId="0" quotePrefix="1" applyNumberFormat="1" applyFont="1" applyBorder="1" applyAlignment="1">
      <alignment horizontal="right"/>
    </xf>
    <xf numFmtId="3" fontId="7" fillId="0" borderId="0" xfId="0" applyNumberFormat="1" applyFont="1"/>
    <xf numFmtId="169" fontId="7" fillId="0" borderId="0" xfId="0" applyNumberFormat="1" applyFont="1"/>
    <xf numFmtId="169" fontId="7" fillId="0" borderId="0" xfId="0" applyNumberFormat="1" applyFont="1" applyAlignment="1">
      <alignment horizontal="right"/>
    </xf>
    <xf numFmtId="0" fontId="11" fillId="0" borderId="0" xfId="0" applyFont="1" applyAlignment="1">
      <alignment horizontal="right" wrapText="1"/>
    </xf>
    <xf numFmtId="165" fontId="7" fillId="0" borderId="0" xfId="9" applyNumberFormat="1" applyFont="1" applyFill="1" applyBorder="1" applyAlignment="1">
      <alignment horizontal="right"/>
    </xf>
    <xf numFmtId="3" fontId="11" fillId="0" borderId="0" xfId="0" applyNumberFormat="1" applyFont="1" applyAlignment="1">
      <alignment horizontal="right" wrapText="1"/>
    </xf>
    <xf numFmtId="3" fontId="25" fillId="0" borderId="11" xfId="0" applyNumberFormat="1" applyFont="1" applyBorder="1" applyAlignment="1">
      <alignment wrapText="1"/>
    </xf>
    <xf numFmtId="169" fontId="6" fillId="0" borderId="11" xfId="0" applyNumberFormat="1" applyFont="1" applyBorder="1"/>
    <xf numFmtId="3" fontId="25" fillId="0" borderId="11" xfId="0" applyNumberFormat="1" applyFont="1" applyBorder="1" applyAlignment="1">
      <alignment horizontal="right" wrapText="1"/>
    </xf>
    <xf numFmtId="0" fontId="25" fillId="0" borderId="11" xfId="0" applyFont="1" applyBorder="1" applyAlignment="1">
      <alignment horizontal="right" wrapText="1"/>
    </xf>
    <xf numFmtId="165" fontId="6" fillId="0" borderId="11" xfId="9" applyNumberFormat="1" applyFont="1" applyFill="1" applyBorder="1" applyAlignment="1">
      <alignment horizontal="right"/>
    </xf>
    <xf numFmtId="169" fontId="6" fillId="0" borderId="11" xfId="0" applyNumberFormat="1" applyFont="1" applyBorder="1" applyAlignment="1">
      <alignment horizontal="right"/>
    </xf>
    <xf numFmtId="3" fontId="6" fillId="0" borderId="11" xfId="0" applyNumberFormat="1" applyFont="1" applyBorder="1"/>
    <xf numFmtId="165" fontId="7" fillId="0" borderId="0" xfId="0" applyNumberFormat="1" applyFont="1" applyAlignment="1">
      <alignment horizontal="right"/>
    </xf>
    <xf numFmtId="165" fontId="6" fillId="0" borderId="11" xfId="0" applyNumberFormat="1" applyFont="1" applyBorder="1" applyAlignment="1">
      <alignment horizontal="right"/>
    </xf>
    <xf numFmtId="0" fontId="7" fillId="0" borderId="0" xfId="0" quotePrefix="1" applyFont="1" applyAlignment="1">
      <alignment horizontal="left"/>
    </xf>
    <xf numFmtId="0" fontId="6" fillId="0" borderId="1" xfId="0" applyFont="1" applyBorder="1"/>
    <xf numFmtId="0" fontId="6" fillId="0" borderId="2" xfId="5" quotePrefix="1" applyFont="1" applyBorder="1" applyAlignment="1">
      <alignment horizontal="right" wrapText="1"/>
    </xf>
    <xf numFmtId="0" fontId="7" fillId="0" borderId="0" xfId="5" quotePrefix="1" applyFont="1" applyAlignment="1">
      <alignment horizontal="left"/>
    </xf>
    <xf numFmtId="0" fontId="7" fillId="0" borderId="0" xfId="5" applyFont="1" applyAlignment="1">
      <alignment horizontal="left"/>
    </xf>
    <xf numFmtId="0" fontId="6" fillId="0" borderId="1" xfId="5" quotePrefix="1" applyFont="1" applyBorder="1" applyAlignment="1">
      <alignment horizontal="left"/>
    </xf>
    <xf numFmtId="0" fontId="6" fillId="0" borderId="10" xfId="0" applyFont="1" applyBorder="1" applyAlignment="1">
      <alignment horizontal="right"/>
    </xf>
    <xf numFmtId="17" fontId="6" fillId="0" borderId="0" xfId="5" applyNumberFormat="1" applyFont="1" applyAlignment="1">
      <alignment horizontal="right" vertical="center" wrapText="1"/>
    </xf>
    <xf numFmtId="0" fontId="7" fillId="0" borderId="15" xfId="0" applyFont="1" applyBorder="1"/>
    <xf numFmtId="170" fontId="7" fillId="0" borderId="0" xfId="0" applyNumberFormat="1" applyFont="1"/>
    <xf numFmtId="0" fontId="6" fillId="0" borderId="10" xfId="5" applyFont="1" applyBorder="1" applyAlignment="1">
      <alignment horizontal="right"/>
    </xf>
    <xf numFmtId="17" fontId="6" fillId="0" borderId="11" xfId="5" applyNumberFormat="1" applyFont="1" applyBorder="1" applyAlignment="1">
      <alignment horizontal="right" wrapText="1"/>
    </xf>
    <xf numFmtId="0" fontId="6" fillId="0" borderId="10" xfId="0" applyFont="1" applyBorder="1"/>
    <xf numFmtId="174" fontId="6" fillId="0" borderId="11" xfId="0" applyNumberFormat="1" applyFont="1" applyBorder="1" applyAlignment="1">
      <alignment horizontal="left"/>
    </xf>
    <xf numFmtId="3" fontId="6" fillId="3" borderId="0" xfId="0" applyNumberFormat="1" applyFont="1" applyFill="1" applyAlignment="1">
      <alignment horizontal="right" vertical="top"/>
    </xf>
    <xf numFmtId="2" fontId="7" fillId="3" borderId="0" xfId="0" applyNumberFormat="1" applyFont="1" applyFill="1" applyAlignment="1">
      <alignment vertical="top"/>
    </xf>
    <xf numFmtId="0" fontId="6" fillId="3" borderId="0" xfId="0" applyFont="1" applyFill="1" applyAlignment="1">
      <alignment horizontal="right"/>
    </xf>
    <xf numFmtId="0" fontId="6" fillId="0" borderId="11" xfId="0" applyFont="1" applyBorder="1" applyAlignment="1">
      <alignment horizontal="right"/>
    </xf>
    <xf numFmtId="0" fontId="6" fillId="0" borderId="12" xfId="0" applyFont="1" applyBorder="1" applyAlignment="1">
      <alignment horizontal="right"/>
    </xf>
    <xf numFmtId="0" fontId="6" fillId="0" borderId="0" xfId="0" applyFont="1" applyAlignment="1">
      <alignment horizontal="right"/>
    </xf>
    <xf numFmtId="174" fontId="6" fillId="0" borderId="11" xfId="0" applyNumberFormat="1" applyFont="1" applyBorder="1" applyAlignment="1">
      <alignment horizontal="right"/>
    </xf>
    <xf numFmtId="165" fontId="7" fillId="0" borderId="0" xfId="0" applyNumberFormat="1" applyFont="1" applyAlignment="1">
      <alignment horizontal="right" wrapText="1"/>
    </xf>
    <xf numFmtId="0" fontId="6" fillId="0" borderId="0" xfId="0" quotePrefix="1" applyFont="1" applyAlignment="1">
      <alignment horizontal="left" vertical="top"/>
    </xf>
    <xf numFmtId="17" fontId="6" fillId="0" borderId="0" xfId="0" applyNumberFormat="1" applyFont="1" applyAlignment="1">
      <alignment horizontal="right" wrapText="1"/>
    </xf>
    <xf numFmtId="17" fontId="6" fillId="0" borderId="0" xfId="0" applyNumberFormat="1" applyFont="1" applyAlignment="1">
      <alignment horizontal="right"/>
    </xf>
    <xf numFmtId="0" fontId="7" fillId="0" borderId="0" xfId="0" quotePrefix="1" applyFont="1" applyAlignment="1">
      <alignment horizontal="left" vertical="center"/>
    </xf>
    <xf numFmtId="3" fontId="7" fillId="0" borderId="0" xfId="0" applyNumberFormat="1" applyFont="1" applyAlignment="1">
      <alignment vertical="center"/>
    </xf>
    <xf numFmtId="0" fontId="7" fillId="0" borderId="0" xfId="0" applyFont="1" applyAlignment="1">
      <alignment vertical="center"/>
    </xf>
    <xf numFmtId="0" fontId="6" fillId="0" borderId="11" xfId="0" applyFont="1" applyBorder="1" applyAlignment="1">
      <alignment vertical="center"/>
    </xf>
    <xf numFmtId="3" fontId="7" fillId="0" borderId="11" xfId="0" applyNumberFormat="1" applyFont="1" applyBorder="1" applyAlignment="1">
      <alignment vertical="center"/>
    </xf>
    <xf numFmtId="1" fontId="6" fillId="0" borderId="0" xfId="0" applyNumberFormat="1" applyFont="1" applyAlignment="1">
      <alignment horizontal="right"/>
    </xf>
    <xf numFmtId="15" fontId="7" fillId="0" borderId="0" xfId="0" applyNumberFormat="1" applyFont="1"/>
    <xf numFmtId="170" fontId="7" fillId="0" borderId="8" xfId="0" applyNumberFormat="1" applyFont="1" applyBorder="1"/>
    <xf numFmtId="15" fontId="7" fillId="0" borderId="8" xfId="0" applyNumberFormat="1" applyFont="1" applyBorder="1"/>
    <xf numFmtId="0" fontId="7" fillId="0" borderId="0" xfId="0" applyFont="1" applyAlignment="1">
      <alignment vertical="top"/>
    </xf>
    <xf numFmtId="14" fontId="7" fillId="0" borderId="0" xfId="0" applyNumberFormat="1" applyFont="1"/>
    <xf numFmtId="1" fontId="7" fillId="0" borderId="0" xfId="0" applyNumberFormat="1" applyFont="1" applyAlignment="1">
      <alignment vertical="top"/>
    </xf>
    <xf numFmtId="3" fontId="7" fillId="0" borderId="0" xfId="0" applyNumberFormat="1" applyFont="1" applyAlignment="1">
      <alignment vertical="top"/>
    </xf>
    <xf numFmtId="165" fontId="6" fillId="0" borderId="0" xfId="0" applyNumberFormat="1" applyFont="1" applyAlignment="1">
      <alignment vertical="top"/>
    </xf>
    <xf numFmtId="165" fontId="7" fillId="0" borderId="0" xfId="0" applyNumberFormat="1" applyFont="1" applyAlignment="1">
      <alignment vertical="top"/>
    </xf>
    <xf numFmtId="3" fontId="6" fillId="0" borderId="0" xfId="0" applyNumberFormat="1" applyFont="1" applyAlignment="1">
      <alignment vertical="top"/>
    </xf>
    <xf numFmtId="0" fontId="6" fillId="0" borderId="0" xfId="0" applyFont="1" applyAlignment="1">
      <alignment vertical="top"/>
    </xf>
    <xf numFmtId="3" fontId="7" fillId="0" borderId="0" xfId="0" applyNumberFormat="1" applyFont="1" applyAlignment="1">
      <alignment horizontal="right"/>
    </xf>
    <xf numFmtId="3" fontId="7" fillId="0" borderId="0" xfId="0" applyNumberFormat="1" applyFont="1" applyAlignment="1">
      <alignment horizontal="right" wrapText="1"/>
    </xf>
    <xf numFmtId="17" fontId="6" fillId="0" borderId="12" xfId="0" quotePrefix="1" applyNumberFormat="1" applyFont="1" applyBorder="1" applyAlignment="1">
      <alignment horizontal="right" wrapText="1"/>
    </xf>
    <xf numFmtId="3" fontId="6" fillId="0" borderId="11" xfId="0" applyNumberFormat="1" applyFont="1" applyBorder="1" applyAlignment="1">
      <alignment horizontal="right"/>
    </xf>
    <xf numFmtId="3" fontId="6" fillId="0" borderId="11" xfId="0" applyNumberFormat="1" applyFont="1" applyBorder="1" applyAlignment="1">
      <alignment horizontal="right" wrapText="1"/>
    </xf>
    <xf numFmtId="165" fontId="6" fillId="0" borderId="11" xfId="0" applyNumberFormat="1" applyFont="1" applyBorder="1" applyAlignment="1">
      <alignment horizontal="right" wrapText="1"/>
    </xf>
    <xf numFmtId="14" fontId="7" fillId="0" borderId="8" xfId="10" applyNumberFormat="1" applyFont="1" applyBorder="1"/>
    <xf numFmtId="17" fontId="7" fillId="0" borderId="8" xfId="0" applyNumberFormat="1" applyFont="1" applyBorder="1"/>
    <xf numFmtId="2" fontId="7" fillId="0" borderId="0" xfId="0" applyNumberFormat="1" applyFont="1"/>
    <xf numFmtId="2" fontId="7" fillId="0" borderId="0" xfId="0" applyNumberFormat="1" applyFont="1" applyAlignment="1">
      <alignment vertical="top"/>
    </xf>
    <xf numFmtId="0" fontId="6" fillId="0" borderId="0" xfId="0" applyFont="1" applyAlignment="1">
      <alignment vertical="center"/>
    </xf>
    <xf numFmtId="2" fontId="7" fillId="0" borderId="0" xfId="0" applyNumberFormat="1" applyFont="1" applyAlignment="1">
      <alignment vertical="center"/>
    </xf>
    <xf numFmtId="2" fontId="6" fillId="0" borderId="0" xfId="0" applyNumberFormat="1" applyFont="1" applyAlignment="1">
      <alignment vertical="top"/>
    </xf>
    <xf numFmtId="0" fontId="7" fillId="0" borderId="0" xfId="0" applyFont="1" applyAlignment="1">
      <alignment horizontal="right"/>
    </xf>
    <xf numFmtId="0" fontId="7" fillId="0" borderId="10" xfId="0" applyFont="1" applyBorder="1"/>
    <xf numFmtId="0" fontId="7" fillId="2" borderId="0" xfId="0" applyFont="1" applyFill="1"/>
    <xf numFmtId="0" fontId="7" fillId="0" borderId="11" xfId="0" applyFont="1" applyBorder="1"/>
    <xf numFmtId="0" fontId="7" fillId="0" borderId="1" xfId="0" applyFont="1" applyBorder="1"/>
    <xf numFmtId="0" fontId="7" fillId="2" borderId="1" xfId="0" applyFont="1" applyFill="1" applyBorder="1"/>
    <xf numFmtId="0" fontId="7" fillId="0" borderId="4" xfId="0" applyFont="1" applyBorder="1"/>
    <xf numFmtId="169" fontId="6" fillId="0" borderId="1" xfId="0" applyNumberFormat="1" applyFont="1" applyBorder="1" applyAlignment="1">
      <alignment horizontal="right"/>
    </xf>
    <xf numFmtId="0" fontId="25" fillId="3" borderId="0" xfId="0" applyFont="1" applyFill="1"/>
    <xf numFmtId="2" fontId="7" fillId="3" borderId="0" xfId="0" applyNumberFormat="1" applyFont="1" applyFill="1" applyAlignment="1">
      <alignment horizontal="right" vertical="top"/>
    </xf>
    <xf numFmtId="165" fontId="6" fillId="3" borderId="0" xfId="0" applyNumberFormat="1" applyFont="1" applyFill="1" applyAlignment="1">
      <alignment horizontal="right" vertical="top"/>
    </xf>
    <xf numFmtId="165" fontId="7" fillId="3" borderId="0" xfId="0" applyNumberFormat="1" applyFont="1" applyFill="1" applyAlignment="1">
      <alignment vertical="top"/>
    </xf>
    <xf numFmtId="172" fontId="6" fillId="0" borderId="11" xfId="0" applyNumberFormat="1" applyFont="1" applyBorder="1" applyAlignment="1">
      <alignment horizontal="right" wrapText="1"/>
    </xf>
    <xf numFmtId="17" fontId="7" fillId="4" borderId="0" xfId="0" applyNumberFormat="1" applyFont="1" applyFill="1" applyAlignment="1">
      <alignment horizontal="left" vertical="top"/>
    </xf>
    <xf numFmtId="165" fontId="7" fillId="3" borderId="8" xfId="0" applyNumberFormat="1" applyFont="1" applyFill="1" applyBorder="1" applyAlignment="1">
      <alignment horizontal="right"/>
    </xf>
    <xf numFmtId="165" fontId="7" fillId="0" borderId="8" xfId="0" applyNumberFormat="1" applyFont="1" applyBorder="1"/>
    <xf numFmtId="1" fontId="7" fillId="0" borderId="0" xfId="0" applyNumberFormat="1" applyFont="1"/>
    <xf numFmtId="0" fontId="7" fillId="0" borderId="0" xfId="0" applyFont="1" applyAlignment="1">
      <alignment wrapText="1"/>
    </xf>
    <xf numFmtId="17" fontId="6" fillId="0" borderId="11" xfId="0" quotePrefix="1" applyNumberFormat="1" applyFont="1" applyBorder="1" applyAlignment="1">
      <alignment horizontal="right" wrapText="1"/>
    </xf>
    <xf numFmtId="17" fontId="6" fillId="0" borderId="11" xfId="0" applyNumberFormat="1" applyFont="1" applyBorder="1" applyAlignment="1">
      <alignment horizontal="right"/>
    </xf>
    <xf numFmtId="0" fontId="6" fillId="0" borderId="3" xfId="5" quotePrefix="1" applyFont="1" applyBorder="1" applyAlignment="1">
      <alignment horizontal="right" wrapText="1"/>
    </xf>
    <xf numFmtId="17" fontId="6" fillId="0" borderId="0" xfId="0" quotePrefix="1" applyNumberFormat="1" applyFont="1" applyAlignment="1">
      <alignment horizontal="right" wrapText="1"/>
    </xf>
    <xf numFmtId="17" fontId="6" fillId="0" borderId="1" xfId="0" quotePrefix="1" applyNumberFormat="1" applyFont="1" applyBorder="1" applyAlignment="1">
      <alignment horizontal="right" wrapText="1"/>
    </xf>
    <xf numFmtId="0" fontId="11" fillId="0" borderId="0" xfId="0" applyFont="1" applyAlignment="1">
      <alignment horizontal="right" vertical="top"/>
    </xf>
    <xf numFmtId="170" fontId="25" fillId="0" borderId="11" xfId="0" applyNumberFormat="1" applyFont="1" applyBorder="1" applyAlignment="1">
      <alignment horizontal="right" wrapText="1"/>
    </xf>
    <xf numFmtId="177" fontId="7" fillId="0" borderId="8" xfId="0" applyNumberFormat="1" applyFont="1" applyBorder="1"/>
    <xf numFmtId="166" fontId="7" fillId="3" borderId="0" xfId="0" quotePrefix="1" applyNumberFormat="1" applyFont="1" applyFill="1" applyAlignment="1">
      <alignment horizontal="left" vertical="top" wrapText="1"/>
    </xf>
    <xf numFmtId="15" fontId="7" fillId="0" borderId="11" xfId="0" applyNumberFormat="1" applyFont="1" applyBorder="1" applyAlignment="1">
      <alignment horizontal="right" vertical="center"/>
    </xf>
    <xf numFmtId="0" fontId="7" fillId="0" borderId="11" xfId="0" applyFont="1" applyBorder="1" applyAlignment="1">
      <alignment vertical="center"/>
    </xf>
    <xf numFmtId="165" fontId="7" fillId="0" borderId="11" xfId="0" applyNumberFormat="1" applyFont="1" applyBorder="1" applyAlignment="1">
      <alignment vertical="center"/>
    </xf>
    <xf numFmtId="165" fontId="7" fillId="0" borderId="11" xfId="0" applyNumberFormat="1" applyFont="1" applyBorder="1"/>
    <xf numFmtId="165" fontId="7" fillId="0" borderId="11" xfId="0" applyNumberFormat="1" applyFont="1" applyBorder="1" applyAlignment="1">
      <alignment horizontal="right" vertical="center"/>
    </xf>
    <xf numFmtId="165" fontId="7" fillId="0" borderId="11" xfId="0" applyNumberFormat="1" applyFont="1" applyBorder="1" applyAlignment="1">
      <alignment vertical="center" wrapText="1"/>
    </xf>
    <xf numFmtId="0" fontId="7" fillId="0" borderId="11" xfId="0" applyFont="1" applyBorder="1" applyAlignment="1">
      <alignment horizontal="left" vertical="center"/>
    </xf>
    <xf numFmtId="170" fontId="7" fillId="0" borderId="11" xfId="0" applyNumberFormat="1" applyFont="1" applyBorder="1"/>
    <xf numFmtId="165" fontId="7" fillId="0" borderId="11" xfId="0" quotePrefix="1" applyNumberFormat="1" applyFont="1" applyBorder="1" applyAlignment="1">
      <alignment horizontal="left" wrapText="1"/>
    </xf>
    <xf numFmtId="0" fontId="7" fillId="0" borderId="11" xfId="0" quotePrefix="1" applyFont="1" applyBorder="1" applyAlignment="1">
      <alignment horizontal="left" wrapText="1"/>
    </xf>
    <xf numFmtId="165" fontId="7" fillId="0" borderId="12" xfId="0" quotePrefix="1" applyNumberFormat="1" applyFont="1" applyBorder="1" applyAlignment="1">
      <alignment horizontal="left" wrapText="1"/>
    </xf>
    <xf numFmtId="0" fontId="7" fillId="0" borderId="12" xfId="11" applyFont="1" applyBorder="1" applyAlignment="1">
      <alignment wrapText="1"/>
    </xf>
    <xf numFmtId="165" fontId="7" fillId="0" borderId="11" xfId="0" quotePrefix="1" applyNumberFormat="1" applyFont="1" applyBorder="1" applyAlignment="1">
      <alignment horizontal="left"/>
    </xf>
    <xf numFmtId="0" fontId="7" fillId="0" borderId="11" xfId="0" applyFont="1" applyBorder="1" applyAlignment="1">
      <alignment horizontal="left"/>
    </xf>
    <xf numFmtId="0" fontId="7" fillId="0" borderId="12" xfId="0" quotePrefix="1" applyFont="1" applyBorder="1" applyAlignment="1">
      <alignment horizontal="left" wrapText="1"/>
    </xf>
    <xf numFmtId="0" fontId="7" fillId="0" borderId="12" xfId="0" applyFont="1" applyBorder="1"/>
    <xf numFmtId="0" fontId="7" fillId="0" borderId="0" xfId="0" applyFont="1" applyAlignment="1">
      <alignment vertical="top" wrapText="1"/>
    </xf>
    <xf numFmtId="0" fontId="7" fillId="0" borderId="0" xfId="0" applyFont="1" applyAlignment="1">
      <alignment horizontal="left" vertical="top" wrapText="1"/>
    </xf>
    <xf numFmtId="0" fontId="31" fillId="0" borderId="0" xfId="0" applyFont="1" applyAlignment="1">
      <alignment vertical="top" wrapText="1"/>
    </xf>
    <xf numFmtId="49" fontId="7" fillId="0" borderId="0" xfId="5" applyNumberFormat="1" applyFont="1" applyAlignment="1">
      <alignment horizontal="left"/>
    </xf>
    <xf numFmtId="0" fontId="25" fillId="0" borderId="0" xfId="0" applyFont="1" applyAlignment="1">
      <alignment horizontal="right" vertical="top"/>
    </xf>
    <xf numFmtId="0" fontId="25" fillId="0" borderId="0" xfId="0" applyFont="1" applyAlignment="1">
      <alignment horizontal="right" vertical="top" wrapText="1"/>
    </xf>
    <xf numFmtId="0" fontId="25" fillId="0" borderId="11" xfId="0" applyFont="1" applyBorder="1" applyAlignment="1">
      <alignment horizontal="right" vertical="top"/>
    </xf>
    <xf numFmtId="49" fontId="11" fillId="3" borderId="23" xfId="0" applyNumberFormat="1" applyFont="1" applyFill="1" applyBorder="1" applyAlignment="1">
      <alignment horizontal="left" vertical="top"/>
    </xf>
    <xf numFmtId="0" fontId="32" fillId="0" borderId="0" xfId="0" applyFont="1"/>
    <xf numFmtId="0" fontId="6" fillId="3" borderId="12" xfId="0" quotePrefix="1" applyFont="1" applyFill="1" applyBorder="1" applyAlignment="1">
      <alignment horizontal="left"/>
    </xf>
    <xf numFmtId="17" fontId="7" fillId="0" borderId="0" xfId="0" applyNumberFormat="1" applyFont="1" applyAlignment="1">
      <alignment horizontal="right" vertical="top"/>
    </xf>
    <xf numFmtId="166" fontId="6" fillId="3" borderId="0" xfId="0" applyNumberFormat="1" applyFont="1" applyFill="1" applyAlignment="1">
      <alignment horizontal="left" vertical="top"/>
    </xf>
    <xf numFmtId="2" fontId="6" fillId="3" borderId="11" xfId="0" applyNumberFormat="1" applyFont="1" applyFill="1" applyBorder="1" applyAlignment="1">
      <alignment horizontal="center" vertical="center"/>
    </xf>
    <xf numFmtId="2" fontId="6" fillId="3" borderId="12" xfId="0" applyNumberFormat="1" applyFont="1" applyFill="1" applyBorder="1" applyAlignment="1">
      <alignment vertical="top"/>
    </xf>
    <xf numFmtId="2" fontId="33" fillId="0" borderId="0" xfId="0" applyNumberFormat="1" applyFont="1"/>
    <xf numFmtId="169" fontId="6" fillId="3" borderId="10" xfId="4" applyNumberFormat="1" applyFont="1" applyFill="1" applyBorder="1" applyAlignment="1" applyProtection="1">
      <alignment horizontal="right" vertical="top"/>
    </xf>
    <xf numFmtId="2" fontId="34" fillId="0" borderId="0" xfId="0" applyNumberFormat="1" applyFont="1" applyAlignment="1">
      <alignment vertical="top"/>
    </xf>
    <xf numFmtId="169" fontId="6" fillId="3" borderId="0" xfId="4" applyNumberFormat="1" applyFont="1" applyFill="1" applyBorder="1" applyAlignment="1" applyProtection="1">
      <alignment horizontal="right" vertical="top"/>
    </xf>
    <xf numFmtId="169" fontId="7" fillId="3" borderId="0" xfId="4" applyNumberFormat="1" applyFont="1" applyFill="1" applyBorder="1" applyAlignment="1" applyProtection="1">
      <alignment horizontal="right" vertical="top"/>
    </xf>
    <xf numFmtId="2" fontId="33" fillId="0" borderId="0" xfId="0" applyNumberFormat="1" applyFont="1" applyAlignment="1">
      <alignment vertical="top"/>
    </xf>
    <xf numFmtId="169" fontId="6" fillId="3" borderId="11" xfId="4" applyNumberFormat="1" applyFont="1" applyFill="1" applyBorder="1" applyAlignment="1" applyProtection="1">
      <alignment horizontal="right" vertical="top"/>
    </xf>
    <xf numFmtId="2" fontId="34" fillId="0" borderId="11" xfId="0" applyNumberFormat="1" applyFont="1" applyBorder="1" applyAlignment="1">
      <alignment vertical="top"/>
    </xf>
    <xf numFmtId="170" fontId="6" fillId="0" borderId="0" xfId="0" quotePrefix="1" applyNumberFormat="1" applyFont="1" applyAlignment="1">
      <alignment horizontal="right"/>
    </xf>
    <xf numFmtId="171" fontId="6" fillId="0" borderId="0" xfId="0" applyNumberFormat="1" applyFont="1" applyAlignment="1">
      <alignment horizontal="left"/>
    </xf>
    <xf numFmtId="172" fontId="6" fillId="0" borderId="0" xfId="0" applyNumberFormat="1" applyFont="1" applyAlignment="1">
      <alignment horizontal="right"/>
    </xf>
    <xf numFmtId="0" fontId="8" fillId="0" borderId="0" xfId="0" quotePrefix="1" applyFont="1"/>
    <xf numFmtId="0" fontId="10" fillId="3" borderId="11" xfId="0" quotePrefix="1" applyFont="1" applyFill="1" applyBorder="1" applyAlignment="1">
      <alignment horizontal="right" vertical="top"/>
    </xf>
    <xf numFmtId="170" fontId="6" fillId="3" borderId="12" xfId="0" applyNumberFormat="1" applyFont="1" applyFill="1" applyBorder="1" applyAlignment="1">
      <alignment horizontal="right"/>
    </xf>
    <xf numFmtId="2" fontId="7" fillId="3" borderId="11" xfId="0" applyNumberFormat="1" applyFont="1" applyFill="1" applyBorder="1" applyAlignment="1">
      <alignment horizontal="right" vertical="top"/>
    </xf>
    <xf numFmtId="0" fontId="10" fillId="3" borderId="0" xfId="0" quotePrefix="1" applyFont="1" applyFill="1" applyAlignment="1">
      <alignment horizontal="right" vertical="top"/>
    </xf>
    <xf numFmtId="170" fontId="6" fillId="3" borderId="0" xfId="0" applyNumberFormat="1" applyFont="1" applyFill="1" applyAlignment="1">
      <alignment horizontal="right"/>
    </xf>
    <xf numFmtId="174" fontId="35" fillId="3" borderId="0" xfId="0" applyNumberFormat="1" applyFont="1" applyFill="1" applyAlignment="1">
      <alignment horizontal="right" vertical="top"/>
    </xf>
    <xf numFmtId="174" fontId="35" fillId="3" borderId="0" xfId="0" quotePrefix="1" applyNumberFormat="1" applyFont="1" applyFill="1" applyAlignment="1">
      <alignment horizontal="right" vertical="top"/>
    </xf>
    <xf numFmtId="166" fontId="7" fillId="3" borderId="11" xfId="0" quotePrefix="1" applyNumberFormat="1" applyFont="1" applyFill="1" applyBorder="1" applyAlignment="1">
      <alignment horizontal="left" vertical="top" wrapText="1"/>
    </xf>
    <xf numFmtId="0" fontId="7" fillId="3" borderId="12" xfId="0" applyFont="1" applyFill="1" applyBorder="1" applyAlignment="1">
      <alignment horizontal="right" vertical="top"/>
    </xf>
    <xf numFmtId="14" fontId="7" fillId="3" borderId="12" xfId="0" applyNumberFormat="1" applyFont="1" applyFill="1" applyBorder="1" applyAlignment="1">
      <alignment horizontal="right" vertical="top"/>
    </xf>
    <xf numFmtId="0" fontId="0" fillId="0" borderId="12" xfId="0" applyBorder="1"/>
    <xf numFmtId="0" fontId="6" fillId="4" borderId="0" xfId="0" applyFont="1" applyFill="1" applyAlignment="1">
      <alignment horizontal="left" vertical="top"/>
    </xf>
    <xf numFmtId="0" fontId="7" fillId="4" borderId="0" xfId="0" applyFont="1" applyFill="1" applyAlignment="1">
      <alignment horizontal="left" vertical="top"/>
    </xf>
    <xf numFmtId="0" fontId="6" fillId="4" borderId="1" xfId="0" applyFont="1" applyFill="1" applyBorder="1" applyAlignment="1">
      <alignment horizontal="left" vertical="top"/>
    </xf>
    <xf numFmtId="0" fontId="6" fillId="4" borderId="3" xfId="0" applyFont="1" applyFill="1" applyBorder="1" applyAlignment="1">
      <alignment horizontal="left" vertical="top"/>
    </xf>
    <xf numFmtId="0" fontId="6" fillId="4" borderId="0" xfId="0" applyFont="1" applyFill="1" applyAlignment="1">
      <alignment horizontal="center" vertical="top"/>
    </xf>
    <xf numFmtId="0" fontId="6" fillId="4" borderId="11" xfId="0" applyFont="1" applyFill="1" applyBorder="1" applyAlignment="1">
      <alignment horizontal="left"/>
    </xf>
    <xf numFmtId="0" fontId="6" fillId="3" borderId="11" xfId="0" applyFont="1" applyFill="1" applyBorder="1" applyAlignment="1">
      <alignment horizontal="left"/>
    </xf>
    <xf numFmtId="0" fontId="6" fillId="3" borderId="11" xfId="0" applyFont="1" applyFill="1" applyBorder="1" applyAlignment="1">
      <alignment horizontal="right"/>
    </xf>
    <xf numFmtId="0" fontId="6" fillId="3" borderId="11" xfId="0" applyFont="1" applyFill="1" applyBorder="1" applyAlignment="1">
      <alignment horizontal="center"/>
    </xf>
    <xf numFmtId="17" fontId="7" fillId="3" borderId="0" xfId="0" applyNumberFormat="1" applyFont="1" applyFill="1" applyAlignment="1">
      <alignment horizontal="right" vertical="top"/>
    </xf>
    <xf numFmtId="0" fontId="25" fillId="0" borderId="23" xfId="0" quotePrefix="1" applyFont="1" applyBorder="1" applyAlignment="1">
      <alignment horizontal="left" vertical="top"/>
    </xf>
    <xf numFmtId="4" fontId="25" fillId="0" borderId="0" xfId="0" applyNumberFormat="1" applyFont="1" applyAlignment="1">
      <alignment horizontal="right" vertical="top"/>
    </xf>
    <xf numFmtId="4" fontId="11" fillId="0" borderId="0" xfId="0" applyNumberFormat="1" applyFont="1" applyAlignment="1">
      <alignment horizontal="right" vertical="top"/>
    </xf>
    <xf numFmtId="4" fontId="7" fillId="0" borderId="0" xfId="0" applyNumberFormat="1" applyFont="1" applyAlignment="1">
      <alignment horizontal="right" vertical="top"/>
    </xf>
    <xf numFmtId="4" fontId="11" fillId="0" borderId="11" xfId="0" applyNumberFormat="1" applyFont="1" applyBorder="1" applyAlignment="1">
      <alignment horizontal="right" vertical="top"/>
    </xf>
    <xf numFmtId="169" fontId="6" fillId="3" borderId="0" xfId="0" applyNumberFormat="1" applyFont="1" applyFill="1" applyAlignment="1">
      <alignment horizontal="right" vertical="center"/>
    </xf>
    <xf numFmtId="169" fontId="7" fillId="3" borderId="0" xfId="0" applyNumberFormat="1" applyFont="1" applyFill="1" applyAlignment="1">
      <alignment horizontal="right" vertical="center"/>
    </xf>
    <xf numFmtId="169" fontId="6" fillId="3" borderId="11" xfId="0" applyNumberFormat="1" applyFont="1" applyFill="1" applyBorder="1" applyAlignment="1">
      <alignment horizontal="right" vertical="center"/>
    </xf>
    <xf numFmtId="169" fontId="6" fillId="3" borderId="12" xfId="0" applyNumberFormat="1" applyFont="1" applyFill="1" applyBorder="1" applyAlignment="1">
      <alignment horizontal="right" vertical="center"/>
    </xf>
    <xf numFmtId="0" fontId="6" fillId="3" borderId="12" xfId="0" applyFont="1" applyFill="1" applyBorder="1" applyAlignment="1">
      <alignment horizontal="right"/>
    </xf>
    <xf numFmtId="165" fontId="7" fillId="3" borderId="0" xfId="0" applyNumberFormat="1" applyFont="1" applyFill="1" applyAlignment="1">
      <alignment horizontal="center" vertical="top"/>
    </xf>
    <xf numFmtId="17" fontId="7" fillId="4" borderId="11" xfId="0" applyNumberFormat="1" applyFont="1" applyFill="1" applyBorder="1" applyAlignment="1">
      <alignment horizontal="left" vertical="top"/>
    </xf>
    <xf numFmtId="165" fontId="7" fillId="3" borderId="11" xfId="0" applyNumberFormat="1" applyFont="1" applyFill="1" applyBorder="1" applyAlignment="1">
      <alignment horizontal="center" vertical="top"/>
    </xf>
    <xf numFmtId="165" fontId="7" fillId="3" borderId="11" xfId="0" applyNumberFormat="1" applyFont="1" applyFill="1" applyBorder="1" applyAlignment="1">
      <alignment vertical="top"/>
    </xf>
    <xf numFmtId="17" fontId="7" fillId="4" borderId="0" xfId="0" quotePrefix="1" applyNumberFormat="1" applyFont="1" applyFill="1" applyAlignment="1">
      <alignment horizontal="left" wrapText="1"/>
    </xf>
    <xf numFmtId="2" fontId="11" fillId="3" borderId="0" xfId="0" applyNumberFormat="1" applyFont="1" applyFill="1" applyAlignment="1">
      <alignment horizontal="right"/>
    </xf>
    <xf numFmtId="165" fontId="7" fillId="3" borderId="0" xfId="0" applyNumberFormat="1" applyFont="1" applyFill="1"/>
    <xf numFmtId="165" fontId="11" fillId="3" borderId="0" xfId="0" applyNumberFormat="1" applyFont="1" applyFill="1" applyAlignment="1">
      <alignment horizontal="right"/>
    </xf>
    <xf numFmtId="165" fontId="7" fillId="3" borderId="23" xfId="0" applyNumberFormat="1" applyFont="1" applyFill="1" applyBorder="1"/>
    <xf numFmtId="17" fontId="7" fillId="4" borderId="11" xfId="0" quotePrefix="1" applyNumberFormat="1" applyFont="1" applyFill="1" applyBorder="1" applyAlignment="1">
      <alignment horizontal="left" wrapText="1"/>
    </xf>
    <xf numFmtId="2" fontId="11" fillId="3" borderId="11" xfId="0" applyNumberFormat="1" applyFont="1" applyFill="1" applyBorder="1" applyAlignment="1">
      <alignment horizontal="right"/>
    </xf>
    <xf numFmtId="165" fontId="7" fillId="3" borderId="11" xfId="0" applyNumberFormat="1" applyFont="1" applyFill="1" applyBorder="1"/>
    <xf numFmtId="165" fontId="11" fillId="3" borderId="11" xfId="0" applyNumberFormat="1" applyFont="1" applyFill="1" applyBorder="1" applyAlignment="1">
      <alignment horizontal="right"/>
    </xf>
    <xf numFmtId="165" fontId="7" fillId="3" borderId="22" xfId="0" applyNumberFormat="1" applyFont="1" applyFill="1" applyBorder="1"/>
    <xf numFmtId="172" fontId="6" fillId="3" borderId="11" xfId="0" applyNumberFormat="1" applyFont="1" applyFill="1" applyBorder="1" applyAlignment="1">
      <alignment horizontal="right" wrapText="1"/>
    </xf>
    <xf numFmtId="172" fontId="6" fillId="3" borderId="12" xfId="0" applyNumberFormat="1" applyFont="1" applyFill="1" applyBorder="1" applyAlignment="1">
      <alignment horizontal="right" wrapText="1"/>
    </xf>
    <xf numFmtId="17" fontId="6" fillId="0" borderId="11" xfId="0" applyNumberFormat="1" applyFont="1" applyBorder="1" applyAlignment="1">
      <alignment horizontal="right" vertical="top"/>
    </xf>
    <xf numFmtId="17" fontId="6" fillId="3" borderId="0" xfId="0" applyNumberFormat="1" applyFont="1" applyFill="1" applyAlignment="1">
      <alignment horizontal="right" vertical="top"/>
    </xf>
    <xf numFmtId="165" fontId="23" fillId="0" borderId="0" xfId="28" applyNumberFormat="1" applyFont="1"/>
    <xf numFmtId="0" fontId="23" fillId="0" borderId="8" xfId="0" applyFont="1" applyBorder="1" applyAlignment="1">
      <alignment horizontal="left"/>
    </xf>
    <xf numFmtId="178" fontId="6" fillId="3" borderId="11" xfId="0" applyNumberFormat="1" applyFont="1" applyFill="1" applyBorder="1" applyAlignment="1">
      <alignment horizontal="right" vertical="center"/>
    </xf>
    <xf numFmtId="2" fontId="6" fillId="3" borderId="11" xfId="0" applyNumberFormat="1" applyFont="1" applyFill="1" applyBorder="1" applyAlignment="1">
      <alignment horizontal="right" vertical="center"/>
    </xf>
    <xf numFmtId="179" fontId="6" fillId="3" borderId="11" xfId="0" applyNumberFormat="1" applyFont="1" applyFill="1" applyBorder="1" applyAlignment="1">
      <alignment horizontal="right" vertical="center"/>
    </xf>
    <xf numFmtId="180" fontId="6" fillId="0" borderId="11" xfId="0" applyNumberFormat="1" applyFont="1" applyBorder="1" applyAlignment="1">
      <alignment horizontal="right"/>
    </xf>
    <xf numFmtId="0" fontId="6" fillId="3" borderId="11" xfId="0" quotePrefix="1" applyFont="1" applyFill="1" applyBorder="1" applyAlignment="1">
      <alignment horizontal="left"/>
    </xf>
    <xf numFmtId="181" fontId="35" fillId="3" borderId="12" xfId="0" applyNumberFormat="1" applyFont="1" applyFill="1" applyBorder="1" applyAlignment="1">
      <alignment horizontal="right" vertical="top"/>
    </xf>
    <xf numFmtId="181" fontId="35" fillId="3" borderId="12" xfId="0" quotePrefix="1" applyNumberFormat="1" applyFont="1" applyFill="1" applyBorder="1" applyAlignment="1">
      <alignment horizontal="right" vertical="top"/>
    </xf>
    <xf numFmtId="180" fontId="6" fillId="3" borderId="12" xfId="0" applyNumberFormat="1" applyFont="1" applyFill="1" applyBorder="1" applyAlignment="1">
      <alignment horizontal="right"/>
    </xf>
    <xf numFmtId="179" fontId="6" fillId="0" borderId="11" xfId="0" quotePrefix="1" applyNumberFormat="1" applyFont="1" applyBorder="1" applyAlignment="1">
      <alignment horizontal="right" wrapText="1"/>
    </xf>
    <xf numFmtId="179" fontId="6" fillId="0" borderId="12" xfId="0" quotePrefix="1" applyNumberFormat="1" applyFont="1" applyBorder="1" applyAlignment="1">
      <alignment horizontal="right" wrapText="1"/>
    </xf>
    <xf numFmtId="179" fontId="6" fillId="0" borderId="0" xfId="0" applyNumberFormat="1" applyFont="1" applyAlignment="1">
      <alignment horizontal="right" vertical="top"/>
    </xf>
    <xf numFmtId="179" fontId="7" fillId="0" borderId="0" xfId="0" applyNumberFormat="1" applyFont="1" applyAlignment="1">
      <alignment horizontal="right" vertical="top"/>
    </xf>
    <xf numFmtId="169" fontId="25" fillId="0" borderId="0" xfId="0" applyNumberFormat="1" applyFont="1" applyAlignment="1">
      <alignment horizontal="right" vertical="top"/>
    </xf>
    <xf numFmtId="169" fontId="25" fillId="0" borderId="0" xfId="0" applyNumberFormat="1" applyFont="1" applyAlignment="1">
      <alignment horizontal="right" vertical="top" wrapText="1"/>
    </xf>
    <xf numFmtId="169" fontId="6" fillId="0" borderId="0" xfId="0" applyNumberFormat="1" applyFont="1" applyAlignment="1">
      <alignment horizontal="right" vertical="top"/>
    </xf>
    <xf numFmtId="169" fontId="11" fillId="0" borderId="0" xfId="0" applyNumberFormat="1" applyFont="1" applyAlignment="1">
      <alignment horizontal="right" vertical="top"/>
    </xf>
    <xf numFmtId="169" fontId="11" fillId="0" borderId="0" xfId="0" applyNumberFormat="1" applyFont="1" applyAlignment="1">
      <alignment horizontal="right" vertical="top" wrapText="1"/>
    </xf>
    <xf numFmtId="169" fontId="7" fillId="0" borderId="0" xfId="0" applyNumberFormat="1" applyFont="1" applyAlignment="1">
      <alignment horizontal="right" vertical="top"/>
    </xf>
    <xf numFmtId="169" fontId="6" fillId="3" borderId="0" xfId="0" applyNumberFormat="1" applyFont="1" applyFill="1" applyAlignment="1">
      <alignment horizontal="right" vertical="top"/>
    </xf>
    <xf numFmtId="169" fontId="7" fillId="3" borderId="0" xfId="0" applyNumberFormat="1" applyFont="1" applyFill="1" applyAlignment="1">
      <alignment horizontal="right" vertical="top"/>
    </xf>
    <xf numFmtId="169" fontId="7" fillId="0" borderId="0" xfId="0" applyNumberFormat="1" applyFont="1" applyAlignment="1">
      <alignment horizontal="right" vertical="top" wrapText="1"/>
    </xf>
    <xf numFmtId="169" fontId="25" fillId="0" borderId="11" xfId="0" applyNumberFormat="1" applyFont="1" applyBorder="1" applyAlignment="1">
      <alignment horizontal="right" vertical="top"/>
    </xf>
    <xf numFmtId="169" fontId="25" fillId="0" borderId="11" xfId="0" applyNumberFormat="1" applyFont="1" applyBorder="1" applyAlignment="1">
      <alignment horizontal="right" vertical="top" wrapText="1"/>
    </xf>
    <xf numFmtId="3" fontId="6" fillId="3" borderId="10" xfId="4" applyNumberFormat="1" applyFont="1" applyFill="1" applyBorder="1" applyAlignment="1" applyProtection="1">
      <alignment horizontal="right" vertical="top"/>
    </xf>
    <xf numFmtId="3" fontId="6" fillId="3" borderId="0" xfId="4" applyNumberFormat="1" applyFont="1" applyFill="1" applyBorder="1" applyAlignment="1" applyProtection="1">
      <alignment horizontal="right" vertical="top"/>
    </xf>
    <xf numFmtId="3" fontId="7" fillId="3" borderId="0" xfId="4" applyNumberFormat="1" applyFont="1" applyFill="1" applyBorder="1" applyAlignment="1" applyProtection="1">
      <alignment horizontal="right" vertical="top"/>
    </xf>
    <xf numFmtId="3" fontId="6" fillId="3" borderId="11" xfId="4" applyNumberFormat="1" applyFont="1" applyFill="1" applyBorder="1" applyAlignment="1" applyProtection="1">
      <alignment horizontal="right" vertical="top"/>
    </xf>
    <xf numFmtId="3" fontId="7" fillId="3" borderId="0" xfId="0" applyNumberFormat="1" applyFont="1" applyFill="1" applyAlignment="1">
      <alignment horizontal="right" vertical="center"/>
    </xf>
    <xf numFmtId="3" fontId="6" fillId="3" borderId="0" xfId="0" applyNumberFormat="1" applyFont="1" applyFill="1" applyAlignment="1">
      <alignment horizontal="right" vertical="center"/>
    </xf>
    <xf numFmtId="3" fontId="6" fillId="3" borderId="11" xfId="0" applyNumberFormat="1" applyFont="1" applyFill="1" applyBorder="1" applyAlignment="1">
      <alignment horizontal="right" vertical="center"/>
    </xf>
    <xf numFmtId="3" fontId="6" fillId="3" borderId="12" xfId="0" applyNumberFormat="1" applyFont="1" applyFill="1" applyBorder="1" applyAlignment="1">
      <alignment horizontal="right" vertical="center"/>
    </xf>
    <xf numFmtId="165" fontId="7" fillId="0" borderId="8" xfId="10" applyNumberFormat="1" applyFont="1" applyBorder="1"/>
    <xf numFmtId="2" fontId="7" fillId="3" borderId="11" xfId="0" applyNumberFormat="1" applyFont="1" applyFill="1" applyBorder="1"/>
    <xf numFmtId="0" fontId="19" fillId="0" borderId="5" xfId="0" applyFont="1" applyBorder="1" applyAlignment="1">
      <alignment wrapText="1"/>
    </xf>
    <xf numFmtId="0" fontId="19" fillId="0" borderId="6" xfId="0" applyFont="1" applyBorder="1" applyAlignment="1">
      <alignment wrapText="1"/>
    </xf>
    <xf numFmtId="0" fontId="19" fillId="0" borderId="7" xfId="0" applyFont="1" applyBorder="1" applyAlignment="1">
      <alignment wrapText="1"/>
    </xf>
    <xf numFmtId="14" fontId="18" fillId="0" borderId="0" xfId="0" applyNumberFormat="1" applyFont="1" applyAlignment="1">
      <alignment horizontal="left"/>
    </xf>
    <xf numFmtId="0" fontId="22" fillId="0" borderId="0" xfId="0" applyFont="1" applyAlignment="1">
      <alignment horizontal="left"/>
    </xf>
    <xf numFmtId="0" fontId="7" fillId="0" borderId="11" xfId="0" applyFont="1" applyBorder="1" applyAlignment="1">
      <alignment horizontal="center" vertical="center" wrapText="1"/>
    </xf>
    <xf numFmtId="165" fontId="7" fillId="0" borderId="11" xfId="0" applyNumberFormat="1" applyFont="1" applyBorder="1" applyAlignment="1">
      <alignment horizontal="center" vertical="center" wrapText="1"/>
    </xf>
    <xf numFmtId="165" fontId="7" fillId="0" borderId="12" xfId="0" applyNumberFormat="1" applyFont="1" applyBorder="1" applyAlignment="1">
      <alignment horizontal="center"/>
    </xf>
    <xf numFmtId="0" fontId="7" fillId="0" borderId="12" xfId="0" applyFont="1" applyBorder="1" applyAlignment="1">
      <alignment horizontal="center"/>
    </xf>
    <xf numFmtId="0" fontId="7" fillId="0" borderId="12" xfId="0" applyFont="1" applyBorder="1"/>
    <xf numFmtId="0" fontId="7" fillId="0" borderId="11" xfId="0" applyFont="1" applyBorder="1"/>
    <xf numFmtId="175" fontId="7" fillId="0" borderId="11" xfId="0" applyNumberFormat="1" applyFont="1" applyBorder="1" applyAlignment="1">
      <alignment horizontal="center" vertical="center" wrapText="1"/>
    </xf>
    <xf numFmtId="2" fontId="7" fillId="3" borderId="0" xfId="0" applyNumberFormat="1" applyFont="1" applyFill="1" applyAlignment="1">
      <alignment horizontal="justify" vertical="center" wrapText="1"/>
    </xf>
    <xf numFmtId="2" fontId="7" fillId="3" borderId="0" xfId="0" applyNumberFormat="1" applyFont="1" applyFill="1" applyAlignment="1">
      <alignment horizontal="justify" wrapText="1"/>
    </xf>
    <xf numFmtId="2" fontId="7" fillId="3" borderId="0" xfId="0" applyNumberFormat="1" applyFont="1" applyFill="1" applyAlignment="1">
      <alignment horizontal="left" wrapText="1"/>
    </xf>
    <xf numFmtId="0" fontId="7" fillId="0" borderId="0" xfId="0" applyFont="1" applyAlignment="1">
      <alignment wrapText="1"/>
    </xf>
    <xf numFmtId="2" fontId="6" fillId="3" borderId="11" xfId="0" applyNumberFormat="1" applyFont="1" applyFill="1" applyBorder="1" applyAlignment="1">
      <alignment horizontal="center" vertical="center"/>
    </xf>
    <xf numFmtId="2" fontId="6" fillId="3" borderId="11" xfId="0" applyNumberFormat="1" applyFont="1" applyFill="1" applyBorder="1" applyAlignment="1">
      <alignment horizontal="center" wrapText="1"/>
    </xf>
    <xf numFmtId="0" fontId="6" fillId="3" borderId="12" xfId="0" applyFont="1" applyFill="1" applyBorder="1" applyAlignment="1">
      <alignment horizontal="right"/>
    </xf>
    <xf numFmtId="0" fontId="6" fillId="3" borderId="1" xfId="0" quotePrefix="1" applyFont="1" applyFill="1" applyBorder="1" applyAlignment="1">
      <alignment horizontal="right"/>
    </xf>
    <xf numFmtId="0" fontId="6" fillId="0" borderId="0" xfId="0" applyFont="1" applyAlignment="1">
      <alignment horizontal="left" wrapText="1"/>
    </xf>
    <xf numFmtId="0" fontId="6" fillId="3" borderId="0" xfId="0" applyFont="1" applyFill="1" applyAlignment="1">
      <alignment horizontal="right"/>
    </xf>
    <xf numFmtId="0" fontId="6" fillId="3" borderId="3" xfId="0" applyFont="1" applyFill="1" applyBorder="1" applyAlignment="1">
      <alignment horizontal="right"/>
    </xf>
    <xf numFmtId="0" fontId="6" fillId="3" borderId="12" xfId="0" applyFont="1" applyFill="1" applyBorder="1" applyAlignment="1">
      <alignment horizontal="center"/>
    </xf>
    <xf numFmtId="17" fontId="6" fillId="0" borderId="12" xfId="0" applyNumberFormat="1" applyFont="1" applyBorder="1" applyAlignment="1">
      <alignment horizontal="right"/>
    </xf>
    <xf numFmtId="17" fontId="6" fillId="0" borderId="11" xfId="0" quotePrefix="1" applyNumberFormat="1" applyFont="1" applyBorder="1" applyAlignment="1">
      <alignment horizontal="right"/>
    </xf>
    <xf numFmtId="0" fontId="7" fillId="3" borderId="0" xfId="0" applyFont="1" applyFill="1" applyAlignment="1">
      <alignment horizontal="left" wrapText="1"/>
    </xf>
    <xf numFmtId="17" fontId="6" fillId="0" borderId="11" xfId="0" quotePrefix="1" applyNumberFormat="1" applyFont="1" applyBorder="1" applyAlignment="1">
      <alignment horizontal="right" wrapText="1"/>
    </xf>
    <xf numFmtId="0" fontId="6" fillId="0" borderId="1" xfId="5" quotePrefix="1" applyFont="1" applyBorder="1" applyAlignment="1">
      <alignment horizontal="right" wrapText="1"/>
    </xf>
    <xf numFmtId="0" fontId="6" fillId="0" borderId="1" xfId="0" applyFont="1" applyBorder="1" applyAlignment="1">
      <alignment horizontal="right" wrapText="1"/>
    </xf>
    <xf numFmtId="0" fontId="6" fillId="0" borderId="3" xfId="5" quotePrefix="1" applyFont="1" applyBorder="1" applyAlignment="1">
      <alignment horizontal="right" wrapText="1"/>
    </xf>
    <xf numFmtId="17" fontId="6" fillId="0" borderId="0" xfId="0" quotePrefix="1" applyNumberFormat="1" applyFont="1" applyAlignment="1">
      <alignment horizontal="right" wrapText="1"/>
    </xf>
    <xf numFmtId="17" fontId="6" fillId="0" borderId="1" xfId="0" quotePrefix="1" applyNumberFormat="1" applyFont="1" applyBorder="1" applyAlignment="1">
      <alignment horizontal="right" wrapText="1"/>
    </xf>
    <xf numFmtId="0" fontId="6" fillId="0" borderId="1" xfId="0" quotePrefix="1" applyFont="1" applyBorder="1" applyAlignment="1">
      <alignment horizontal="right" wrapText="1"/>
    </xf>
    <xf numFmtId="17" fontId="6" fillId="0" borderId="12" xfId="0" applyNumberFormat="1" applyFont="1" applyBorder="1" applyAlignment="1">
      <alignment horizontal="center"/>
    </xf>
    <xf numFmtId="17" fontId="6" fillId="0" borderId="3" xfId="0" applyNumberFormat="1" applyFont="1" applyBorder="1" applyAlignment="1">
      <alignment horizontal="center"/>
    </xf>
    <xf numFmtId="17" fontId="6" fillId="0" borderId="1" xfId="0" applyNumberFormat="1" applyFont="1" applyBorder="1" applyAlignment="1">
      <alignment horizontal="right"/>
    </xf>
    <xf numFmtId="165" fontId="6" fillId="0" borderId="3" xfId="0" applyNumberFormat="1" applyFont="1" applyBorder="1" applyAlignment="1">
      <alignment horizontal="center"/>
    </xf>
    <xf numFmtId="0" fontId="25" fillId="0" borderId="0" xfId="0" applyFont="1" applyAlignment="1">
      <alignment horizontal="right" vertical="top"/>
    </xf>
    <xf numFmtId="0" fontId="6" fillId="0" borderId="11" xfId="0" applyFont="1" applyBorder="1" applyAlignment="1">
      <alignment horizontal="right" vertical="center" wrapText="1"/>
    </xf>
    <xf numFmtId="170" fontId="25" fillId="0" borderId="11" xfId="0" applyNumberFormat="1" applyFont="1" applyBorder="1" applyAlignment="1">
      <alignment horizontal="right" wrapText="1"/>
    </xf>
    <xf numFmtId="165" fontId="7" fillId="0" borderId="8" xfId="0" applyNumberFormat="1" applyFont="1" applyFill="1" applyBorder="1"/>
  </cellXfs>
  <cellStyles count="29">
    <cellStyle name="Comma0" xfId="1" xr:uid="{00000000-0005-0000-0000-000000000000}"/>
    <cellStyle name="Date" xfId="22" xr:uid="{00000000-0005-0000-0000-000001000000}"/>
    <cellStyle name="Fixed" xfId="23" xr:uid="{00000000-0005-0000-0000-000002000000}"/>
    <cellStyle name="Heading1" xfId="24" xr:uid="{00000000-0005-0000-0000-000003000000}"/>
    <cellStyle name="Heading2" xfId="25" xr:uid="{00000000-0005-0000-0000-000004000000}"/>
    <cellStyle name="Hiperpovezava" xfId="6" builtinId="8"/>
    <cellStyle name="Navadno" xfId="0" builtinId="0"/>
    <cellStyle name="Navadno 2" xfId="7" xr:uid="{00000000-0005-0000-0000-000007000000}"/>
    <cellStyle name="Navadno 2 2" xfId="2" xr:uid="{00000000-0005-0000-0000-000008000000}"/>
    <cellStyle name="Navadno 2 3" xfId="3" xr:uid="{00000000-0005-0000-0000-000009000000}"/>
    <cellStyle name="Navadno 2 4" xfId="15" xr:uid="{00000000-0005-0000-0000-00000A000000}"/>
    <cellStyle name="Navadno 2 5" xfId="13" xr:uid="{00000000-0005-0000-0000-00000B000000}"/>
    <cellStyle name="Navadno 3" xfId="8" xr:uid="{00000000-0005-0000-0000-00000C000000}"/>
    <cellStyle name="Navadno 4" xfId="11" xr:uid="{00000000-0005-0000-0000-00000D000000}"/>
    <cellStyle name="Navadno 5" xfId="21" xr:uid="{00000000-0005-0000-0000-00000E000000}"/>
    <cellStyle name="Navadno_List1" xfId="5" xr:uid="{00000000-0005-0000-0000-00000F000000}"/>
    <cellStyle name="Navadno_List2" xfId="10" xr:uid="{00000000-0005-0000-0000-000010000000}"/>
    <cellStyle name="Odstotek" xfId="28" builtinId="5"/>
    <cellStyle name="Odstotek 4" xfId="9" xr:uid="{00000000-0005-0000-0000-000011000000}"/>
    <cellStyle name="Total" xfId="26" xr:uid="{00000000-0005-0000-0000-000012000000}"/>
    <cellStyle name="Vejica" xfId="4" builtinId="3"/>
    <cellStyle name="Vejica 2" xfId="14" xr:uid="{00000000-0005-0000-0000-000014000000}"/>
    <cellStyle name="Vejica 2 2" xfId="19" xr:uid="{00000000-0005-0000-0000-000015000000}"/>
    <cellStyle name="Vejica 3" xfId="16" xr:uid="{00000000-0005-0000-0000-000016000000}"/>
    <cellStyle name="Vejica 3 2" xfId="20" xr:uid="{00000000-0005-0000-0000-000017000000}"/>
    <cellStyle name="Vejica 4" xfId="12" xr:uid="{00000000-0005-0000-0000-000018000000}"/>
    <cellStyle name="Vejica 4 2" xfId="18" xr:uid="{00000000-0005-0000-0000-000019000000}"/>
    <cellStyle name="Vejica 5" xfId="27" xr:uid="{00000000-0005-0000-0000-00001A000000}"/>
    <cellStyle name="Vejica 6" xfId="17" xr:uid="{00000000-0005-0000-0000-00001B000000}"/>
  </cellStyles>
  <dxfs count="2">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Slog tabele 1" pivot="0" count="0" xr9:uid="{00000000-0011-0000-FFFF-FFFF00000000}"/>
  </tableStyles>
  <colors>
    <indexedColors>
      <rgbColor rgb="00000000"/>
      <rgbColor rgb="00FFFFFF"/>
      <rgbColor rgb="00FF0000"/>
      <rgbColor rgb="0000FF00"/>
      <rgbColor rgb="000000FF"/>
      <rgbColor rgb="00FFFF00"/>
      <rgbColor rgb="00FF00FF"/>
      <rgbColor rgb="0000FFFF"/>
      <rgbColor rgb="000011B6"/>
      <rgbColor rgb="00FFFFFF"/>
      <rgbColor rgb="001B9CDD"/>
      <rgbColor rgb="00EE8074"/>
      <rgbColor rgb="000000FF"/>
      <rgbColor rgb="005DBFC1"/>
      <rgbColor rgb="003CBEE6"/>
      <rgbColor rgb="0000FFFF"/>
      <rgbColor rgb="003787BD"/>
      <rgbColor rgb="00D9736B"/>
      <rgbColor rgb="00000080"/>
      <rgbColor rgb="00019CC1"/>
      <rgbColor rgb="00800080"/>
      <rgbColor rgb="00008080"/>
      <rgbColor rgb="00C0C0C0"/>
      <rgbColor rgb="00808080"/>
      <rgbColor rgb="009999FF"/>
      <rgbColor rgb="00EAEAEA"/>
      <rgbColor rgb="00DDDDDD"/>
      <rgbColor rgb="00CCECFF"/>
      <rgbColor rgb="00FFCCCC"/>
      <rgbColor rgb="00D9D7F9"/>
      <rgbColor rgb="000066CC"/>
      <rgbColor rgb="00CDDFFF"/>
      <rgbColor rgb="0001778F"/>
      <rgbColor rgb="004AB6B1"/>
      <rgbColor rgb="00CCBCD0"/>
      <rgbColor rgb="00E2DCDD"/>
      <rgbColor rgb="00800080"/>
      <rgbColor rgb="00800000"/>
      <rgbColor rgb="00008080"/>
      <rgbColor rgb="000000FF"/>
      <rgbColor rgb="0000CCFF"/>
      <rgbColor rgb="00CCFFFF"/>
      <rgbColor rgb="00EAA192"/>
      <rgbColor rgb="00C7EBE6"/>
      <rgbColor rgb="0099CCFF"/>
      <rgbColor rgb="008DCEDD"/>
      <rgbColor rgb="00CC99FF"/>
      <rgbColor rgb="00C1AEC6"/>
      <rgbColor rgb="003366FF"/>
      <rgbColor rgb="0033CCCC"/>
      <rgbColor rgb="0045B0B3"/>
      <rgbColor rgb="00C393FD"/>
      <rgbColor rgb="00AD9DB5"/>
      <rgbColor rgb="00A800A8"/>
      <rgbColor rgb="00010000"/>
      <rgbColor rgb="00969696"/>
      <rgbColor rgb="00003366"/>
      <rgbColor rgb="00BF9E9B"/>
      <rgbColor rgb="00CC3300"/>
      <rgbColor rgb="000187A7"/>
      <rgbColor rgb="008A008A"/>
      <rgbColor rgb="00993366"/>
      <rgbColor rgb="00010000"/>
      <rgbColor rgb="00333333"/>
    </indexedColors>
    <mruColors>
      <color rgb="FFB0B0B0"/>
      <color rgb="FFB4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4248673461271"/>
          <c:y val="6.455459846042734E-2"/>
          <c:w val="0.82548292056983541"/>
          <c:h val="0.57766676999358146"/>
        </c:manualLayout>
      </c:layout>
      <c:lineChart>
        <c:grouping val="standard"/>
        <c:varyColors val="0"/>
        <c:ser>
          <c:idx val="1"/>
          <c:order val="0"/>
          <c:tx>
            <c:strRef>
              <c:f>'2'!$C$2</c:f>
              <c:strCache>
                <c:ptCount val="1"/>
                <c:pt idx="0">
                  <c:v>Posojila nebančnemu sektorju</c:v>
                </c:pt>
              </c:strCache>
            </c:strRef>
          </c:tx>
          <c:spPr>
            <a:ln w="15875" cap="rnd" cmpd="sng" algn="ctr">
              <a:solidFill>
                <a:schemeClr val="accent2"/>
              </a:solidFill>
              <a:prstDash val="solid"/>
              <a:round/>
              <a:headEnd type="none" w="med" len="med"/>
              <a:tailEnd type="none" w="med" len="med"/>
            </a:ln>
            <a:effectLst/>
          </c:spPr>
          <c:marker>
            <c:symbol val="none"/>
          </c:marker>
          <c:cat>
            <c:numRef>
              <c:f>'2'!$B$54:$B$125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'2'!$C$54:$C$125</c:f>
              <c:numCache>
                <c:formatCode>0.0</c:formatCode>
                <c:ptCount val="72"/>
                <c:pt idx="0">
                  <c:v>-0.55656203177003594</c:v>
                </c:pt>
                <c:pt idx="1">
                  <c:v>-1.0272638822957147</c:v>
                </c:pt>
                <c:pt idx="2">
                  <c:v>-0.58135129802384666</c:v>
                </c:pt>
                <c:pt idx="3">
                  <c:v>-0.39750933103916974</c:v>
                </c:pt>
                <c:pt idx="4">
                  <c:v>0.58337280289617599</c:v>
                </c:pt>
                <c:pt idx="5">
                  <c:v>2.2295192971396371</c:v>
                </c:pt>
                <c:pt idx="6">
                  <c:v>3.0719552507270542</c:v>
                </c:pt>
                <c:pt idx="7">
                  <c:v>2.9046312635664817</c:v>
                </c:pt>
                <c:pt idx="8">
                  <c:v>2.83252836616672</c:v>
                </c:pt>
                <c:pt idx="9">
                  <c:v>4.486705809112812</c:v>
                </c:pt>
                <c:pt idx="10">
                  <c:v>4.8119195131584691</c:v>
                </c:pt>
                <c:pt idx="11">
                  <c:v>6.2995046862770687</c:v>
                </c:pt>
                <c:pt idx="12">
                  <c:v>7.225843354442163</c:v>
                </c:pt>
                <c:pt idx="13">
                  <c:v>7.8936880522521014</c:v>
                </c:pt>
                <c:pt idx="14">
                  <c:v>8.1481665207118645</c:v>
                </c:pt>
                <c:pt idx="15">
                  <c:v>10.000286147474524</c:v>
                </c:pt>
                <c:pt idx="16">
                  <c:v>10.482711957392144</c:v>
                </c:pt>
                <c:pt idx="17">
                  <c:v>10.661439284840002</c:v>
                </c:pt>
                <c:pt idx="18">
                  <c:v>11.673199400389734</c:v>
                </c:pt>
                <c:pt idx="19">
                  <c:v>13.021125525710687</c:v>
                </c:pt>
                <c:pt idx="20">
                  <c:v>13.04753903443947</c:v>
                </c:pt>
                <c:pt idx="21">
                  <c:v>11.888085196102761</c:v>
                </c:pt>
                <c:pt idx="22">
                  <c:v>11.988329103485862</c:v>
                </c:pt>
                <c:pt idx="23">
                  <c:v>9.9521446277947447</c:v>
                </c:pt>
                <c:pt idx="24">
                  <c:v>9.4869937076928146</c:v>
                </c:pt>
                <c:pt idx="25">
                  <c:v>5.1092455583949592</c:v>
                </c:pt>
                <c:pt idx="26">
                  <c:v>3.5839516409836625</c:v>
                </c:pt>
                <c:pt idx="27">
                  <c:v>3.3350133614838517</c:v>
                </c:pt>
                <c:pt idx="28">
                  <c:v>2.7081316008566336</c:v>
                </c:pt>
                <c:pt idx="29">
                  <c:v>1.9933932546038147</c:v>
                </c:pt>
                <c:pt idx="30">
                  <c:v>0.57077956085271886</c:v>
                </c:pt>
                <c:pt idx="31">
                  <c:v>-0.59571310725339277</c:v>
                </c:pt>
                <c:pt idx="32">
                  <c:v>-1.1007537231397357</c:v>
                </c:pt>
                <c:pt idx="33">
                  <c:v>-1.6261759199110104</c:v>
                </c:pt>
                <c:pt idx="34">
                  <c:v>-2.2793360821105613</c:v>
                </c:pt>
                <c:pt idx="35">
                  <c:v>-2.1916932710117076</c:v>
                </c:pt>
                <c:pt idx="36">
                  <c:v>-2.9297120402095644</c:v>
                </c:pt>
                <c:pt idx="37">
                  <c:v>0.50366974680990939</c:v>
                </c:pt>
                <c:pt idx="38">
                  <c:v>1.1435872953361903</c:v>
                </c:pt>
                <c:pt idx="39">
                  <c:v>0.69333800085014108</c:v>
                </c:pt>
                <c:pt idx="40">
                  <c:v>0.51619932757611675</c:v>
                </c:pt>
                <c:pt idx="41">
                  <c:v>0.96936046734963366</c:v>
                </c:pt>
                <c:pt idx="42">
                  <c:v>1.0164898345671691</c:v>
                </c:pt>
                <c:pt idx="43">
                  <c:v>1.3993498379388125</c:v>
                </c:pt>
                <c:pt idx="44">
                  <c:v>4.4437381730622727</c:v>
                </c:pt>
                <c:pt idx="45">
                  <c:v>4.0309621233791448</c:v>
                </c:pt>
                <c:pt idx="46">
                  <c:v>4.7509194159730317</c:v>
                </c:pt>
                <c:pt idx="47">
                  <c:v>5.4621530036235155</c:v>
                </c:pt>
                <c:pt idx="48">
                  <c:v>6.3045422536257556</c:v>
                </c:pt>
                <c:pt idx="49">
                  <c:v>7.1799040540117876</c:v>
                </c:pt>
                <c:pt idx="50">
                  <c:v>7.6134635969434372</c:v>
                </c:pt>
                <c:pt idx="51">
                  <c:v>7.4117664187161036</c:v>
                </c:pt>
                <c:pt idx="52">
                  <c:v>8.3677811578111836</c:v>
                </c:pt>
                <c:pt idx="53">
                  <c:v>7.8455814246143118</c:v>
                </c:pt>
                <c:pt idx="54">
                  <c:v>8.4361668319624208</c:v>
                </c:pt>
                <c:pt idx="55">
                  <c:v>9.1083522458416546</c:v>
                </c:pt>
                <c:pt idx="56">
                  <c:v>6.1603586940923272</c:v>
                </c:pt>
                <c:pt idx="57">
                  <c:v>7.010830401061674</c:v>
                </c:pt>
                <c:pt idx="58">
                  <c:v>7.0783774422287449</c:v>
                </c:pt>
                <c:pt idx="59">
                  <c:v>8.576832163950554</c:v>
                </c:pt>
                <c:pt idx="60">
                  <c:v>8.8696302642207634</c:v>
                </c:pt>
                <c:pt idx="61">
                  <c:v>8.7881643111229923</c:v>
                </c:pt>
                <c:pt idx="62">
                  <c:v>9.47808114683124</c:v>
                </c:pt>
                <c:pt idx="63">
                  <c:v>10.667409378154158</c:v>
                </c:pt>
                <c:pt idx="64">
                  <c:v>10.24889705139611</c:v>
                </c:pt>
              </c:numCache>
            </c:numRef>
          </c:val>
          <c:smooth val="0"/>
          <c:extLst>
            <c:ext xmlns:c16="http://schemas.microsoft.com/office/drawing/2014/chart" uri="{C3380CC4-5D6E-409C-BE32-E72D297353CC}">
              <c16:uniqueId val="{00000000-FCF6-4195-AFA7-CEEE1FBD6A82}"/>
            </c:ext>
          </c:extLst>
        </c:ser>
        <c:ser>
          <c:idx val="0"/>
          <c:order val="1"/>
          <c:tx>
            <c:strRef>
              <c:f>'2'!$D$2</c:f>
              <c:strCache>
                <c:ptCount val="1"/>
                <c:pt idx="0">
                  <c:v>Finančna sredstva/VP</c:v>
                </c:pt>
              </c:strCache>
            </c:strRef>
          </c:tx>
          <c:spPr>
            <a:ln w="15875" cap="rnd" cmpd="sng" algn="ctr">
              <a:solidFill>
                <a:schemeClr val="accent4"/>
              </a:solidFill>
              <a:prstDash val="solid"/>
              <a:round/>
              <a:headEnd type="none" w="med" len="med"/>
              <a:tailEnd type="none" w="med" len="med"/>
            </a:ln>
          </c:spPr>
          <c:marker>
            <c:symbol val="none"/>
          </c:marker>
          <c:cat>
            <c:numRef>
              <c:f>'2'!$B$54:$B$125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'2'!$D$54:$D$125</c:f>
              <c:numCache>
                <c:formatCode>0.0</c:formatCode>
                <c:ptCount val="72"/>
                <c:pt idx="0">
                  <c:v>2.1810586153181211</c:v>
                </c:pt>
                <c:pt idx="1">
                  <c:v>6.788113957423314</c:v>
                </c:pt>
                <c:pt idx="2">
                  <c:v>5.7852797630774555</c:v>
                </c:pt>
                <c:pt idx="3">
                  <c:v>3.3843245242504372</c:v>
                </c:pt>
                <c:pt idx="4">
                  <c:v>7.7009213547620137</c:v>
                </c:pt>
                <c:pt idx="5">
                  <c:v>6.1581749281647502</c:v>
                </c:pt>
                <c:pt idx="6">
                  <c:v>1.1383497783020058</c:v>
                </c:pt>
                <c:pt idx="7">
                  <c:v>-0.91926337741556896</c:v>
                </c:pt>
                <c:pt idx="8">
                  <c:v>-1.1133013840909367</c:v>
                </c:pt>
                <c:pt idx="9">
                  <c:v>-5.3028749931375962</c:v>
                </c:pt>
                <c:pt idx="10">
                  <c:v>-4.9943613701786793</c:v>
                </c:pt>
                <c:pt idx="11">
                  <c:v>-6.7299963129210383</c:v>
                </c:pt>
                <c:pt idx="12">
                  <c:v>-3.5224746113451944</c:v>
                </c:pt>
                <c:pt idx="13">
                  <c:v>-4.4058261672092254</c:v>
                </c:pt>
                <c:pt idx="14">
                  <c:v>-6.27038252773694</c:v>
                </c:pt>
                <c:pt idx="15">
                  <c:v>-2.4151026364101602</c:v>
                </c:pt>
                <c:pt idx="16">
                  <c:v>-6.6664870596755073</c:v>
                </c:pt>
                <c:pt idx="17">
                  <c:v>-6.3061485944309714</c:v>
                </c:pt>
                <c:pt idx="18">
                  <c:v>-5.2094306111546089</c:v>
                </c:pt>
                <c:pt idx="19">
                  <c:v>-3.6834380838308922</c:v>
                </c:pt>
                <c:pt idx="20">
                  <c:v>-2.5752016454991034</c:v>
                </c:pt>
                <c:pt idx="21">
                  <c:v>1.4996904945126399</c:v>
                </c:pt>
                <c:pt idx="22">
                  <c:v>2.2801133761141124</c:v>
                </c:pt>
                <c:pt idx="23">
                  <c:v>4.8312130920575402</c:v>
                </c:pt>
                <c:pt idx="24">
                  <c:v>4.7657391899538215</c:v>
                </c:pt>
                <c:pt idx="25">
                  <c:v>1.7407820970754218</c:v>
                </c:pt>
                <c:pt idx="26">
                  <c:v>1.7992042542655406</c:v>
                </c:pt>
                <c:pt idx="27">
                  <c:v>1.3837539527436604</c:v>
                </c:pt>
                <c:pt idx="28">
                  <c:v>2.1437143613909804</c:v>
                </c:pt>
                <c:pt idx="29">
                  <c:v>2.9325607596974113</c:v>
                </c:pt>
                <c:pt idx="30">
                  <c:v>2.0772764363299112</c:v>
                </c:pt>
                <c:pt idx="31">
                  <c:v>3.7334668264473736</c:v>
                </c:pt>
                <c:pt idx="32">
                  <c:v>6.5416600498262367</c:v>
                </c:pt>
                <c:pt idx="33">
                  <c:v>10.133558556992938</c:v>
                </c:pt>
                <c:pt idx="34">
                  <c:v>10.032003607383455</c:v>
                </c:pt>
                <c:pt idx="35">
                  <c:v>12.061453907571362</c:v>
                </c:pt>
                <c:pt idx="36">
                  <c:v>16.061789708769346</c:v>
                </c:pt>
                <c:pt idx="37">
                  <c:v>19.661942223679006</c:v>
                </c:pt>
                <c:pt idx="38">
                  <c:v>31.188577946406305</c:v>
                </c:pt>
                <c:pt idx="39">
                  <c:v>34.502058746331656</c:v>
                </c:pt>
                <c:pt idx="40">
                  <c:v>34.183983459346436</c:v>
                </c:pt>
                <c:pt idx="41">
                  <c:v>33.486202285165831</c:v>
                </c:pt>
                <c:pt idx="42">
                  <c:v>34.528341942131945</c:v>
                </c:pt>
                <c:pt idx="43">
                  <c:v>33.873739570204698</c:v>
                </c:pt>
                <c:pt idx="44">
                  <c:v>30.831237695371904</c:v>
                </c:pt>
                <c:pt idx="45">
                  <c:v>29.10575220726923</c:v>
                </c:pt>
                <c:pt idx="46">
                  <c:v>29.976882259321648</c:v>
                </c:pt>
                <c:pt idx="47">
                  <c:v>33.581779049138106</c:v>
                </c:pt>
                <c:pt idx="48">
                  <c:v>32.263695136577475</c:v>
                </c:pt>
                <c:pt idx="49">
                  <c:v>29.595997006967465</c:v>
                </c:pt>
                <c:pt idx="50">
                  <c:v>21.822973178955785</c:v>
                </c:pt>
                <c:pt idx="51">
                  <c:v>18.419376008967546</c:v>
                </c:pt>
                <c:pt idx="52">
                  <c:v>19.127124689444798</c:v>
                </c:pt>
                <c:pt idx="53">
                  <c:v>19.869073710298846</c:v>
                </c:pt>
                <c:pt idx="54">
                  <c:v>19.319552811087192</c:v>
                </c:pt>
                <c:pt idx="55">
                  <c:v>21.003376145329987</c:v>
                </c:pt>
                <c:pt idx="56">
                  <c:v>20.857050448503166</c:v>
                </c:pt>
                <c:pt idx="57">
                  <c:v>18.903831194381059</c:v>
                </c:pt>
                <c:pt idx="58">
                  <c:v>17.892161871881342</c:v>
                </c:pt>
                <c:pt idx="59">
                  <c:v>11.918107029875479</c:v>
                </c:pt>
                <c:pt idx="60">
                  <c:v>9.1559474596001778</c:v>
                </c:pt>
                <c:pt idx="61">
                  <c:v>7.4314795791875499</c:v>
                </c:pt>
                <c:pt idx="62">
                  <c:v>4.3216997444649241</c:v>
                </c:pt>
                <c:pt idx="63">
                  <c:v>4.8917053235668417</c:v>
                </c:pt>
                <c:pt idx="64">
                  <c:v>7.6204097319922504</c:v>
                </c:pt>
              </c:numCache>
            </c:numRef>
          </c:val>
          <c:smooth val="0"/>
          <c:extLst>
            <c:ext xmlns:c16="http://schemas.microsoft.com/office/drawing/2014/chart" uri="{C3380CC4-5D6E-409C-BE32-E72D297353CC}">
              <c16:uniqueId val="{00000001-FCF6-4195-AFA7-CEEE1FBD6A82}"/>
            </c:ext>
          </c:extLst>
        </c:ser>
        <c:dLbls>
          <c:showLegendKey val="0"/>
          <c:showVal val="0"/>
          <c:showCatName val="0"/>
          <c:showSerName val="0"/>
          <c:showPercent val="0"/>
          <c:showBubbleSize val="0"/>
        </c:dLbls>
        <c:marker val="1"/>
        <c:smooth val="0"/>
        <c:axId val="569352960"/>
        <c:axId val="569354880"/>
      </c:lineChart>
      <c:lineChart>
        <c:grouping val="standard"/>
        <c:varyColors val="0"/>
        <c:ser>
          <c:idx val="2"/>
          <c:order val="2"/>
          <c:tx>
            <c:strRef>
              <c:f>'2'!$E$2</c:f>
              <c:strCache>
                <c:ptCount val="1"/>
                <c:pt idx="0">
                  <c:v>Bilančna vsota</c:v>
                </c:pt>
              </c:strCache>
            </c:strRef>
          </c:tx>
          <c:spPr>
            <a:ln w="15875" cap="rnd" cmpd="sng" algn="ctr">
              <a:solidFill>
                <a:schemeClr val="tx2"/>
              </a:solidFill>
              <a:prstDash val="solid"/>
              <a:round/>
              <a:headEnd type="none" w="med" len="med"/>
              <a:tailEnd type="none" w="med" len="med"/>
            </a:ln>
          </c:spPr>
          <c:marker>
            <c:symbol val="none"/>
          </c:marker>
          <c:cat>
            <c:numRef>
              <c:f>'2'!$A$54:$A$125</c:f>
              <c:numCache>
                <c:formatCode>yyyy</c:formatCode>
                <c:ptCount val="72"/>
                <c:pt idx="6">
                  <c:v>44408</c:v>
                </c:pt>
                <c:pt idx="18">
                  <c:v>44773</c:v>
                </c:pt>
                <c:pt idx="30">
                  <c:v>45138</c:v>
                </c:pt>
                <c:pt idx="42">
                  <c:v>45504</c:v>
                </c:pt>
                <c:pt idx="54">
                  <c:v>45869</c:v>
                </c:pt>
                <c:pt idx="66">
                  <c:v>46234</c:v>
                </c:pt>
              </c:numCache>
            </c:numRef>
          </c:cat>
          <c:val>
            <c:numRef>
              <c:f>'2'!$E$54:$E$125</c:f>
              <c:numCache>
                <c:formatCode>0.0</c:formatCode>
                <c:ptCount val="72"/>
                <c:pt idx="0">
                  <c:v>8.1362862425231839</c:v>
                </c:pt>
                <c:pt idx="1">
                  <c:v>9.3655457654865835</c:v>
                </c:pt>
                <c:pt idx="2">
                  <c:v>9.1549848707968664</c:v>
                </c:pt>
                <c:pt idx="3">
                  <c:v>8.0001684796246373</c:v>
                </c:pt>
                <c:pt idx="4">
                  <c:v>7.9417114079270323</c:v>
                </c:pt>
                <c:pt idx="5">
                  <c:v>10.323611014704426</c:v>
                </c:pt>
                <c:pt idx="6">
                  <c:v>9.0401485932440462</c:v>
                </c:pt>
                <c:pt idx="7">
                  <c:v>9.0024927860393298</c:v>
                </c:pt>
                <c:pt idx="8">
                  <c:v>9.0779289455138681</c:v>
                </c:pt>
                <c:pt idx="9">
                  <c:v>8.0503509765574641</c:v>
                </c:pt>
                <c:pt idx="10">
                  <c:v>7.4899829451922306</c:v>
                </c:pt>
                <c:pt idx="11">
                  <c:v>8.0635740935365074</c:v>
                </c:pt>
                <c:pt idx="12">
                  <c:v>7.2627925076929944</c:v>
                </c:pt>
                <c:pt idx="13">
                  <c:v>6.6072861560161122</c:v>
                </c:pt>
                <c:pt idx="14">
                  <c:v>5.5620345840782015</c:v>
                </c:pt>
                <c:pt idx="15">
                  <c:v>5.5573527213670371</c:v>
                </c:pt>
                <c:pt idx="16">
                  <c:v>5.3791847838486895</c:v>
                </c:pt>
                <c:pt idx="17">
                  <c:v>0.88926199085370694</c:v>
                </c:pt>
                <c:pt idx="18">
                  <c:v>2.1843930132399825</c:v>
                </c:pt>
                <c:pt idx="19">
                  <c:v>2.8219037351829845</c:v>
                </c:pt>
                <c:pt idx="20">
                  <c:v>4.5496680618002383</c:v>
                </c:pt>
                <c:pt idx="21">
                  <c:v>4.9435393353322032</c:v>
                </c:pt>
                <c:pt idx="22">
                  <c:v>5.4345818216903208</c:v>
                </c:pt>
                <c:pt idx="23">
                  <c:v>4.8153350667213823</c:v>
                </c:pt>
                <c:pt idx="24">
                  <c:v>4.2665145867555987</c:v>
                </c:pt>
                <c:pt idx="25">
                  <c:v>4.0136680188920248</c:v>
                </c:pt>
                <c:pt idx="26">
                  <c:v>3.6241934333669734</c:v>
                </c:pt>
                <c:pt idx="27">
                  <c:v>3.3859414148164069</c:v>
                </c:pt>
                <c:pt idx="28">
                  <c:v>3.5178275970670692</c:v>
                </c:pt>
                <c:pt idx="29">
                  <c:v>6.6855047877488305</c:v>
                </c:pt>
                <c:pt idx="30">
                  <c:v>5.4509887000578239</c:v>
                </c:pt>
                <c:pt idx="31">
                  <c:v>5.6918995966268593</c:v>
                </c:pt>
                <c:pt idx="32">
                  <c:v>4.6711479634936826</c:v>
                </c:pt>
                <c:pt idx="33">
                  <c:v>5.0519452721334623</c:v>
                </c:pt>
                <c:pt idx="34">
                  <c:v>4.7952056261071796</c:v>
                </c:pt>
                <c:pt idx="35">
                  <c:v>4.95737540669281</c:v>
                </c:pt>
                <c:pt idx="36">
                  <c:v>4.2016317067153031</c:v>
                </c:pt>
                <c:pt idx="37">
                  <c:v>4.6891844881070455</c:v>
                </c:pt>
                <c:pt idx="38">
                  <c:v>5.0149211447472863</c:v>
                </c:pt>
                <c:pt idx="39">
                  <c:v>4.7422680659080063</c:v>
                </c:pt>
                <c:pt idx="40">
                  <c:v>5.3190240941369371</c:v>
                </c:pt>
                <c:pt idx="41">
                  <c:v>4.3810578763305186</c:v>
                </c:pt>
                <c:pt idx="42">
                  <c:v>4.4498050750344076</c:v>
                </c:pt>
                <c:pt idx="43">
                  <c:v>3.621316527060503</c:v>
                </c:pt>
                <c:pt idx="44">
                  <c:v>3.8514565381311039</c:v>
                </c:pt>
                <c:pt idx="45">
                  <c:v>3.1680934043867515</c:v>
                </c:pt>
                <c:pt idx="46">
                  <c:v>2.7447144389949552</c:v>
                </c:pt>
                <c:pt idx="47">
                  <c:v>2.1734753304034626</c:v>
                </c:pt>
                <c:pt idx="48">
                  <c:v>4.5718654245147539</c:v>
                </c:pt>
                <c:pt idx="49">
                  <c:v>5.0473540331757327</c:v>
                </c:pt>
                <c:pt idx="50">
                  <c:v>4.4026575898084896</c:v>
                </c:pt>
                <c:pt idx="51">
                  <c:v>4.5190941652764272</c:v>
                </c:pt>
                <c:pt idx="52">
                  <c:v>5.9993782402167017</c:v>
                </c:pt>
                <c:pt idx="53">
                  <c:v>4.8236653027896814</c:v>
                </c:pt>
                <c:pt idx="54">
                  <c:v>4.506733893017234</c:v>
                </c:pt>
                <c:pt idx="55">
                  <c:v>4.8974204947160649</c:v>
                </c:pt>
                <c:pt idx="56">
                  <c:v>4.3679249873374015</c:v>
                </c:pt>
                <c:pt idx="57">
                  <c:v>5.2936692350157522</c:v>
                </c:pt>
                <c:pt idx="58">
                  <c:v>5.8104937960804737</c:v>
                </c:pt>
                <c:pt idx="59">
                  <c:v>6.3059058372554322</c:v>
                </c:pt>
                <c:pt idx="60">
                  <c:v>5.323053068778405</c:v>
                </c:pt>
                <c:pt idx="61">
                  <c:v>5.1185220459684322</c:v>
                </c:pt>
                <c:pt idx="62">
                  <c:v>6.0319916002220086</c:v>
                </c:pt>
                <c:pt idx="63">
                  <c:v>6.0178944118653988</c:v>
                </c:pt>
                <c:pt idx="64">
                  <c:v>4.2520311216319717</c:v>
                </c:pt>
              </c:numCache>
            </c:numRef>
          </c:val>
          <c:smooth val="0"/>
          <c:extLst>
            <c:ext xmlns:c16="http://schemas.microsoft.com/office/drawing/2014/chart" uri="{C3380CC4-5D6E-409C-BE32-E72D297353CC}">
              <c16:uniqueId val="{00000002-FCF6-4195-AFA7-CEEE1FBD6A82}"/>
            </c:ext>
          </c:extLst>
        </c:ser>
        <c:ser>
          <c:idx val="3"/>
          <c:order val="3"/>
          <c:tx>
            <c:strRef>
              <c:f>'2'!$F$2</c:f>
              <c:strCache>
                <c:ptCount val="1"/>
                <c:pt idx="0">
                  <c:v>Likvidna aktiva (terjatve do CB, VV do bank)</c:v>
                </c:pt>
              </c:strCache>
            </c:strRef>
          </c:tx>
          <c:spPr>
            <a:ln w="15875" cap="rnd" cmpd="sng" algn="ctr">
              <a:solidFill>
                <a:schemeClr val="accent1"/>
              </a:solidFill>
              <a:prstDash val="solid"/>
              <a:round/>
              <a:headEnd type="none" w="med" len="med"/>
              <a:tailEnd type="none" w="med" len="med"/>
            </a:ln>
          </c:spPr>
          <c:marker>
            <c:symbol val="none"/>
          </c:marker>
          <c:cat>
            <c:numRef>
              <c:f>'2'!$A$54:$A$125</c:f>
              <c:numCache>
                <c:formatCode>yyyy</c:formatCode>
                <c:ptCount val="72"/>
                <c:pt idx="6">
                  <c:v>44408</c:v>
                </c:pt>
                <c:pt idx="18">
                  <c:v>44773</c:v>
                </c:pt>
                <c:pt idx="30">
                  <c:v>45138</c:v>
                </c:pt>
                <c:pt idx="42">
                  <c:v>45504</c:v>
                </c:pt>
                <c:pt idx="54">
                  <c:v>45869</c:v>
                </c:pt>
                <c:pt idx="66">
                  <c:v>46234</c:v>
                </c:pt>
              </c:numCache>
            </c:numRef>
          </c:cat>
          <c:val>
            <c:numRef>
              <c:f>'2'!$F$54:$F$125</c:f>
              <c:numCache>
                <c:formatCode>0.0</c:formatCode>
                <c:ptCount val="72"/>
                <c:pt idx="0">
                  <c:v>64.728544408598083</c:v>
                </c:pt>
                <c:pt idx="1">
                  <c:v>68.006363767461991</c:v>
                </c:pt>
                <c:pt idx="2">
                  <c:v>67.734409869819046</c:v>
                </c:pt>
                <c:pt idx="3">
                  <c:v>53.028689729731468</c:v>
                </c:pt>
                <c:pt idx="4">
                  <c:v>44.226452120523874</c:v>
                </c:pt>
                <c:pt idx="5">
                  <c:v>48.923306582525328</c:v>
                </c:pt>
                <c:pt idx="6">
                  <c:v>42.797596326181434</c:v>
                </c:pt>
                <c:pt idx="7">
                  <c:v>47.179084144626657</c:v>
                </c:pt>
                <c:pt idx="8">
                  <c:v>39.392589285725663</c:v>
                </c:pt>
                <c:pt idx="9">
                  <c:v>32.544637145558752</c:v>
                </c:pt>
                <c:pt idx="10">
                  <c:v>27.431826307349972</c:v>
                </c:pt>
                <c:pt idx="11">
                  <c:v>30.261896791917842</c:v>
                </c:pt>
                <c:pt idx="12">
                  <c:v>20.210776865187796</c:v>
                </c:pt>
                <c:pt idx="13">
                  <c:v>20.339882041733269</c:v>
                </c:pt>
                <c:pt idx="14">
                  <c:v>11.193966130638966</c:v>
                </c:pt>
                <c:pt idx="15">
                  <c:v>3.4952271138839031</c:v>
                </c:pt>
                <c:pt idx="16">
                  <c:v>5.1216831588676959</c:v>
                </c:pt>
                <c:pt idx="17">
                  <c:v>-15.20905971722437</c:v>
                </c:pt>
                <c:pt idx="18">
                  <c:v>-12.232267946424324</c:v>
                </c:pt>
                <c:pt idx="19">
                  <c:v>-14.822391523142741</c:v>
                </c:pt>
                <c:pt idx="20">
                  <c:v>-8.7989011935616812</c:v>
                </c:pt>
                <c:pt idx="21">
                  <c:v>-10.951639562643889</c:v>
                </c:pt>
                <c:pt idx="22">
                  <c:v>-7.9938068178882604</c:v>
                </c:pt>
                <c:pt idx="23">
                  <c:v>-9.139668863445106</c:v>
                </c:pt>
                <c:pt idx="24">
                  <c:v>-8.9458482744850585</c:v>
                </c:pt>
                <c:pt idx="25">
                  <c:v>5.4797622000402058E-2</c:v>
                </c:pt>
                <c:pt idx="26">
                  <c:v>3.6495096784490366</c:v>
                </c:pt>
                <c:pt idx="27">
                  <c:v>4.6463179691178302</c:v>
                </c:pt>
                <c:pt idx="28">
                  <c:v>5.9277575657664006</c:v>
                </c:pt>
                <c:pt idx="29">
                  <c:v>24.475513285716644</c:v>
                </c:pt>
                <c:pt idx="30">
                  <c:v>25.389960718919589</c:v>
                </c:pt>
                <c:pt idx="31">
                  <c:v>28.632054618658476</c:v>
                </c:pt>
                <c:pt idx="32">
                  <c:v>22.800608818858947</c:v>
                </c:pt>
                <c:pt idx="33">
                  <c:v>22.488679661843889</c:v>
                </c:pt>
                <c:pt idx="34">
                  <c:v>24.159659610174543</c:v>
                </c:pt>
                <c:pt idx="35">
                  <c:v>22.195405816011295</c:v>
                </c:pt>
                <c:pt idx="36">
                  <c:v>15.12916843612282</c:v>
                </c:pt>
                <c:pt idx="37">
                  <c:v>6.5497426317832952</c:v>
                </c:pt>
                <c:pt idx="38">
                  <c:v>-5.7521164964381422</c:v>
                </c:pt>
                <c:pt idx="39">
                  <c:v>-7.7444744836599249</c:v>
                </c:pt>
                <c:pt idx="40">
                  <c:v>-5.7453627031249006</c:v>
                </c:pt>
                <c:pt idx="41">
                  <c:v>-11.436940696950959</c:v>
                </c:pt>
                <c:pt idx="42">
                  <c:v>-12.896295976691741</c:v>
                </c:pt>
                <c:pt idx="43">
                  <c:v>-13.916200152342773</c:v>
                </c:pt>
                <c:pt idx="44">
                  <c:v>-20.008609891571304</c:v>
                </c:pt>
                <c:pt idx="45">
                  <c:v>-19.508273846442737</c:v>
                </c:pt>
                <c:pt idx="46">
                  <c:v>-26.251592646817489</c:v>
                </c:pt>
                <c:pt idx="47">
                  <c:v>-30.626829713943295</c:v>
                </c:pt>
                <c:pt idx="48">
                  <c:v>-24.044344669968908</c:v>
                </c:pt>
                <c:pt idx="49">
                  <c:v>-23.565026511561282</c:v>
                </c:pt>
                <c:pt idx="50">
                  <c:v>-20.883635149851809</c:v>
                </c:pt>
                <c:pt idx="51">
                  <c:v>-21.166697078021723</c:v>
                </c:pt>
                <c:pt idx="52">
                  <c:v>-15.095728869873803</c:v>
                </c:pt>
                <c:pt idx="53">
                  <c:v>-20.608338520087443</c:v>
                </c:pt>
                <c:pt idx="54">
                  <c:v>-24.17654730719655</c:v>
                </c:pt>
                <c:pt idx="55">
                  <c:v>-30.086559438762585</c:v>
                </c:pt>
                <c:pt idx="56">
                  <c:v>-26.203641447842706</c:v>
                </c:pt>
                <c:pt idx="57">
                  <c:v>-21.85439490917225</c:v>
                </c:pt>
                <c:pt idx="58">
                  <c:v>-19.055578972775113</c:v>
                </c:pt>
                <c:pt idx="59">
                  <c:v>-12.87811390161221</c:v>
                </c:pt>
                <c:pt idx="60">
                  <c:v>-17.125134495851746</c:v>
                </c:pt>
                <c:pt idx="61">
                  <c:v>-14.332969233426073</c:v>
                </c:pt>
                <c:pt idx="62">
                  <c:v>-7.0225460606004546</c:v>
                </c:pt>
                <c:pt idx="63">
                  <c:v>-13.041654249763468</c:v>
                </c:pt>
                <c:pt idx="64">
                  <c:v>-25.801776600242256</c:v>
                </c:pt>
              </c:numCache>
            </c:numRef>
          </c:val>
          <c:smooth val="0"/>
          <c:extLst>
            <c:ext xmlns:c16="http://schemas.microsoft.com/office/drawing/2014/chart" uri="{C3380CC4-5D6E-409C-BE32-E72D297353CC}">
              <c16:uniqueId val="{00000003-FCF6-4195-AFA7-CEEE1FBD6A82}"/>
            </c:ext>
          </c:extLst>
        </c:ser>
        <c:dLbls>
          <c:showLegendKey val="0"/>
          <c:showVal val="0"/>
          <c:showCatName val="0"/>
          <c:showSerName val="0"/>
          <c:showPercent val="0"/>
          <c:showBubbleSize val="0"/>
        </c:dLbls>
        <c:marker val="1"/>
        <c:smooth val="0"/>
        <c:axId val="207851904"/>
        <c:axId val="207853440"/>
      </c:lineChart>
      <c:dateAx>
        <c:axId val="569352960"/>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rgbClr val="C0C0C0"/>
                  </a:solidFill>
                  <a:prstDash val="solid"/>
                  <a:round/>
                </a14:hiddenLine>
              </a:ext>
            </a:extLst>
          </c:spPr>
        </c:majorGridlines>
        <c:numFmt formatCode="m/d/yyyy" sourceLinked="1"/>
        <c:majorTickMark val="out"/>
        <c:minorTickMark val="none"/>
        <c:tickLblPos val="none"/>
        <c:spPr>
          <a:noFill/>
          <a:ln w="6350" cap="flat" cmpd="sng" algn="ctr">
            <a:solidFill>
              <a:srgbClr val="B0B0B0"/>
            </a:solidFill>
            <a:prstDash val="solid"/>
          </a:ln>
          <a:effectLst/>
        </c:spPr>
        <c:crossAx val="569354880"/>
        <c:crosses val="autoZero"/>
        <c:auto val="0"/>
        <c:lblOffset val="100"/>
        <c:baseTimeUnit val="months"/>
        <c:majorUnit val="1"/>
        <c:majorTimeUnit val="years"/>
      </c:dateAx>
      <c:valAx>
        <c:axId val="569354880"/>
        <c:scaling>
          <c:orientation val="minMax"/>
          <c:max val="70"/>
          <c:min val="-30"/>
        </c:scaling>
        <c:delete val="0"/>
        <c:axPos val="l"/>
        <c:majorGridlines>
          <c:spPr>
            <a:ln w="3175" cap="flat" cmpd="sng" algn="ctr">
              <a:solidFill>
                <a:srgbClr val="B0B0B0"/>
              </a:solidFill>
              <a:prstDash val="solid"/>
              <a:round/>
              <a:headEnd type="none" w="med" len="med"/>
              <a:tailEnd type="none" w="med" len="med"/>
            </a:ln>
            <a:effectLst/>
          </c:spPr>
        </c:majorGridlines>
        <c:numFmt formatCode="0" sourceLinked="0"/>
        <c:majorTickMark val="out"/>
        <c:minorTickMark val="none"/>
        <c:tickLblPos val="nextTo"/>
        <c:spPr>
          <a:ln w="9525">
            <a:noFill/>
          </a:ln>
        </c:spPr>
        <c:txPr>
          <a:bodyPr rot="0" vert="horz"/>
          <a:lstStyle/>
          <a:p>
            <a:pPr>
              <a:defRPr/>
            </a:pPr>
            <a:endParaRPr lang="sl-SI"/>
          </a:p>
        </c:txPr>
        <c:crossAx val="569352960"/>
        <c:crosses val="autoZero"/>
        <c:crossBetween val="between"/>
        <c:majorUnit val="10"/>
      </c:valAx>
      <c:catAx>
        <c:axId val="207851904"/>
        <c:scaling>
          <c:orientation val="minMax"/>
        </c:scaling>
        <c:delete val="0"/>
        <c:axPos val="b"/>
        <c:numFmt formatCode="yyyy" sourceLinked="0"/>
        <c:majorTickMark val="none"/>
        <c:minorTickMark val="none"/>
        <c:tickLblPos val="low"/>
        <c:spPr>
          <a:ln w="6350">
            <a:noFill/>
          </a:ln>
        </c:spPr>
        <c:txPr>
          <a:bodyPr rot="0" vert="horz"/>
          <a:lstStyle/>
          <a:p>
            <a:pPr>
              <a:defRPr/>
            </a:pPr>
            <a:endParaRPr lang="sl-SI"/>
          </a:p>
        </c:txPr>
        <c:crossAx val="207853440"/>
        <c:crossesAt val="-19.899999999999999"/>
        <c:auto val="0"/>
        <c:lblAlgn val="ctr"/>
        <c:lblOffset val="100"/>
        <c:tickLblSkip val="6"/>
        <c:tickMarkSkip val="1"/>
        <c:noMultiLvlLbl val="0"/>
      </c:catAx>
      <c:valAx>
        <c:axId val="207853440"/>
        <c:scaling>
          <c:orientation val="minMax"/>
          <c:max val="70"/>
          <c:min val="-30"/>
        </c:scaling>
        <c:delete val="0"/>
        <c:axPos val="r"/>
        <c:numFmt formatCode="0.0" sourceLinked="1"/>
        <c:majorTickMark val="none"/>
        <c:minorTickMark val="none"/>
        <c:tickLblPos val="none"/>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7851904"/>
        <c:crosses val="max"/>
        <c:crossBetween val="between"/>
        <c:majorUnit val="10"/>
      </c:valAx>
      <c:spPr>
        <a:noFill/>
        <a:ln w="25400">
          <a:noFill/>
          <a:prstDash val="solid"/>
        </a:ln>
        <a:effectLst/>
        <a:extLst>
          <a:ext uri="{91240B29-F687-4F45-9708-019B960494DF}">
            <a14:hiddenLine xmlns:a14="http://schemas.microsoft.com/office/drawing/2010/main" w="25400">
              <a:solidFill>
                <a:srgbClr val="C0C0C0"/>
              </a:solidFill>
              <a:prstDash val="solid"/>
            </a14:hiddenLine>
          </a:ext>
        </a:extLst>
      </c:spPr>
    </c:plotArea>
    <c:legend>
      <c:legendPos val="r"/>
      <c:layout>
        <c:manualLayout>
          <c:xMode val="edge"/>
          <c:yMode val="edge"/>
          <c:x val="5.7826421225967574E-2"/>
          <c:y val="0.79732449193873534"/>
          <c:w val="0.91235137060745841"/>
          <c:h val="0.17128907504993937"/>
        </c:manualLayout>
      </c:layout>
      <c:overlay val="0"/>
      <c:spPr>
        <a:noFill/>
        <a:ln w="25400">
          <a:noFill/>
        </a:ln>
      </c:spPr>
    </c:legend>
    <c:plotVisOnly val="1"/>
    <c:dispBlanksAs val="gap"/>
    <c:showDLblsOverMax val="0"/>
  </c:chart>
  <c:spPr>
    <a:noFill/>
    <a:ln w="9525">
      <a:noFill/>
    </a:ln>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72198416303893"/>
          <c:y val="7.8061862222379153E-2"/>
          <c:w val="0.80709611906688072"/>
          <c:h val="0.60261081567167019"/>
        </c:manualLayout>
      </c:layout>
      <c:barChart>
        <c:barDir val="col"/>
        <c:grouping val="clustered"/>
        <c:varyColors val="0"/>
        <c:ser>
          <c:idx val="3"/>
          <c:order val="0"/>
          <c:tx>
            <c:strRef>
              <c:f>'2'!$AA$2</c:f>
              <c:strCache>
                <c:ptCount val="1"/>
                <c:pt idx="0">
                  <c:v>Zamude nad 90 dni (levo)</c:v>
                </c:pt>
              </c:strCache>
            </c:strRef>
          </c:tx>
          <c:spPr>
            <a:solidFill>
              <a:schemeClr val="accent2"/>
            </a:solidFill>
            <a:ln w="25400" cap="flat" cmpd="sng" algn="ctr">
              <a:noFill/>
              <a:prstDash val="solid"/>
              <a:round/>
              <a:headEnd type="none" w="med" len="med"/>
              <a:tailEnd type="none" w="med" len="med"/>
            </a:ln>
            <a:effectLst>
              <a:glow>
                <a:schemeClr val="accent1"/>
              </a:glow>
              <a:outerShdw sx="1000" sy="1000" algn="ctr" rotWithShape="0">
                <a:srgbClr val="000000"/>
              </a:outerShdw>
            </a:effectLst>
          </c:spPr>
          <c:invertIfNegative val="0"/>
          <c:cat>
            <c:numRef>
              <c:f>'2'!$Z$150:$Z$221</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'2'!$AA$150:$AA$221</c:f>
              <c:numCache>
                <c:formatCode>0.0</c:formatCode>
                <c:ptCount val="72"/>
                <c:pt idx="0">
                  <c:v>0.49785821700000005</c:v>
                </c:pt>
                <c:pt idx="1">
                  <c:v>0.49730834099999999</c:v>
                </c:pt>
                <c:pt idx="2">
                  <c:v>0.48997249100000001</c:v>
                </c:pt>
                <c:pt idx="3">
                  <c:v>0.47828613599999997</c:v>
                </c:pt>
                <c:pt idx="4">
                  <c:v>0.46873917199999998</c:v>
                </c:pt>
                <c:pt idx="5">
                  <c:v>0.47170462700000004</c:v>
                </c:pt>
                <c:pt idx="6">
                  <c:v>0.47234327500000001</c:v>
                </c:pt>
                <c:pt idx="7">
                  <c:v>0.43574741</c:v>
                </c:pt>
                <c:pt idx="8">
                  <c:v>0.433490555</c:v>
                </c:pt>
                <c:pt idx="9">
                  <c:v>0.43434625499999996</c:v>
                </c:pt>
                <c:pt idx="10">
                  <c:v>0.418069409</c:v>
                </c:pt>
                <c:pt idx="11">
                  <c:v>0.40893847499999997</c:v>
                </c:pt>
                <c:pt idx="12">
                  <c:v>0.41131434</c:v>
                </c:pt>
                <c:pt idx="13">
                  <c:v>0.40977063399999997</c:v>
                </c:pt>
                <c:pt idx="14">
                  <c:v>0.41869883199999997</c:v>
                </c:pt>
                <c:pt idx="15">
                  <c:v>0.4186223</c:v>
                </c:pt>
                <c:pt idx="16">
                  <c:v>0.40165016100000001</c:v>
                </c:pt>
                <c:pt idx="17">
                  <c:v>0.39615149599999999</c:v>
                </c:pt>
                <c:pt idx="18">
                  <c:v>0.38917810200000003</c:v>
                </c:pt>
                <c:pt idx="19">
                  <c:v>0.385446287</c:v>
                </c:pt>
                <c:pt idx="20">
                  <c:v>0.38945860800000004</c:v>
                </c:pt>
                <c:pt idx="21">
                  <c:v>0.39119644799999997</c:v>
                </c:pt>
                <c:pt idx="22">
                  <c:v>0.38722308500000002</c:v>
                </c:pt>
                <c:pt idx="23">
                  <c:v>0.36104426000000001</c:v>
                </c:pt>
                <c:pt idx="24">
                  <c:v>0.37119013499999998</c:v>
                </c:pt>
                <c:pt idx="25">
                  <c:v>0.35135091200000002</c:v>
                </c:pt>
                <c:pt idx="26">
                  <c:v>0.34647800000000001</c:v>
                </c:pt>
                <c:pt idx="27">
                  <c:v>0.36064360499999998</c:v>
                </c:pt>
                <c:pt idx="28">
                  <c:v>0.35884609200000001</c:v>
                </c:pt>
                <c:pt idx="29">
                  <c:v>0.36450740700000001</c:v>
                </c:pt>
                <c:pt idx="30">
                  <c:v>0.36634166699999998</c:v>
                </c:pt>
                <c:pt idx="31">
                  <c:v>0.37563479500000002</c:v>
                </c:pt>
                <c:pt idx="32">
                  <c:v>0.368152541</c:v>
                </c:pt>
                <c:pt idx="33">
                  <c:v>0.37565690999999996</c:v>
                </c:pt>
                <c:pt idx="34">
                  <c:v>0.35484217699999998</c:v>
                </c:pt>
                <c:pt idx="35">
                  <c:v>0.35209776799999998</c:v>
                </c:pt>
                <c:pt idx="36">
                  <c:v>0.36138649199999995</c:v>
                </c:pt>
                <c:pt idx="37">
                  <c:v>0.37453611599999997</c:v>
                </c:pt>
                <c:pt idx="38">
                  <c:v>0.380483988</c:v>
                </c:pt>
                <c:pt idx="39">
                  <c:v>0.40113974899999999</c:v>
                </c:pt>
                <c:pt idx="40">
                  <c:v>0.39769201900000001</c:v>
                </c:pt>
                <c:pt idx="41">
                  <c:v>0.38167679500000001</c:v>
                </c:pt>
                <c:pt idx="42">
                  <c:v>0.36619108899999997</c:v>
                </c:pt>
                <c:pt idx="43">
                  <c:v>0.37179427600000003</c:v>
                </c:pt>
                <c:pt idx="44">
                  <c:v>0.37782647400000002</c:v>
                </c:pt>
                <c:pt idx="45">
                  <c:v>0.39259892000000002</c:v>
                </c:pt>
                <c:pt idx="46">
                  <c:v>0.397981056</c:v>
                </c:pt>
                <c:pt idx="47">
                  <c:v>0.41792657000000005</c:v>
                </c:pt>
                <c:pt idx="48">
                  <c:v>0.43047538899999999</c:v>
                </c:pt>
                <c:pt idx="49">
                  <c:v>0.46659912200000003</c:v>
                </c:pt>
                <c:pt idx="50">
                  <c:v>0.44889528699999998</c:v>
                </c:pt>
                <c:pt idx="51">
                  <c:v>0.44415787299999998</c:v>
                </c:pt>
                <c:pt idx="52">
                  <c:v>0.46963097599999998</c:v>
                </c:pt>
                <c:pt idx="53">
                  <c:v>0.47794639699999997</c:v>
                </c:pt>
                <c:pt idx="54">
                  <c:v>0.49198594800000001</c:v>
                </c:pt>
                <c:pt idx="55">
                  <c:v>0.46612368800000004</c:v>
                </c:pt>
                <c:pt idx="56">
                  <c:v>0.49495078799999997</c:v>
                </c:pt>
                <c:pt idx="57">
                  <c:v>0.48530324699999999</c:v>
                </c:pt>
                <c:pt idx="58">
                  <c:v>0.46111268899999996</c:v>
                </c:pt>
                <c:pt idx="59">
                  <c:v>0.42037271800000003</c:v>
                </c:pt>
                <c:pt idx="60">
                  <c:v>0.42106508500000001</c:v>
                </c:pt>
                <c:pt idx="61">
                  <c:v>0.436489668</c:v>
                </c:pt>
                <c:pt idx="62">
                  <c:v>0.46445403399999996</c:v>
                </c:pt>
                <c:pt idx="63">
                  <c:v>0.45133282699999999</c:v>
                </c:pt>
                <c:pt idx="64">
                  <c:v>0.47226092999999997</c:v>
                </c:pt>
              </c:numCache>
            </c:numRef>
          </c:val>
          <c:extLst>
            <c:ext xmlns:c16="http://schemas.microsoft.com/office/drawing/2014/chart" uri="{C3380CC4-5D6E-409C-BE32-E72D297353CC}">
              <c16:uniqueId val="{00000000-1AF2-4EBC-A048-F3675AD7272B}"/>
            </c:ext>
          </c:extLst>
        </c:ser>
        <c:ser>
          <c:idx val="2"/>
          <c:order val="2"/>
          <c:tx>
            <c:strRef>
              <c:f>'2'!$AB$2</c:f>
              <c:strCache>
                <c:ptCount val="1"/>
                <c:pt idx="0">
                  <c:v>NPE (levo)</c:v>
                </c:pt>
              </c:strCache>
            </c:strRef>
          </c:tx>
          <c:spPr>
            <a:solidFill>
              <a:schemeClr val="tx2"/>
            </a:solidFill>
            <a:ln w="25400" cap="flat" cmpd="sng" algn="ctr">
              <a:noFill/>
              <a:prstDash val="solid"/>
              <a:round/>
              <a:headEnd type="none" w="med" len="med"/>
              <a:tailEnd type="none" w="med" len="med"/>
            </a:ln>
          </c:spPr>
          <c:invertIfNegative val="0"/>
          <c:cat>
            <c:numRef>
              <c:f>'2'!$Z$150:$Z$221</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'2'!$AB$150:$AB$221</c:f>
              <c:numCache>
                <c:formatCode>0.0</c:formatCode>
                <c:ptCount val="72"/>
                <c:pt idx="0">
                  <c:v>0.92998558900000006</c:v>
                </c:pt>
                <c:pt idx="1">
                  <c:v>0.93140776600000008</c:v>
                </c:pt>
                <c:pt idx="2">
                  <c:v>0.92012302599999996</c:v>
                </c:pt>
                <c:pt idx="3">
                  <c:v>0.74449396899999998</c:v>
                </c:pt>
                <c:pt idx="4">
                  <c:v>0.74587606800000006</c:v>
                </c:pt>
                <c:pt idx="5">
                  <c:v>0.74034450800000007</c:v>
                </c:pt>
                <c:pt idx="6">
                  <c:v>0.72107226200000007</c:v>
                </c:pt>
                <c:pt idx="7">
                  <c:v>0.68071614599999997</c:v>
                </c:pt>
                <c:pt idx="8">
                  <c:v>0.67650447299999994</c:v>
                </c:pt>
                <c:pt idx="9">
                  <c:v>0.67429529600000004</c:v>
                </c:pt>
                <c:pt idx="10">
                  <c:v>0.66308400900000009</c:v>
                </c:pt>
                <c:pt idx="11">
                  <c:v>0.64149859399999998</c:v>
                </c:pt>
                <c:pt idx="12">
                  <c:v>0.63967288499999997</c:v>
                </c:pt>
                <c:pt idx="13">
                  <c:v>0.6288125</c:v>
                </c:pt>
                <c:pt idx="14">
                  <c:v>0.63326332399999996</c:v>
                </c:pt>
                <c:pt idx="15">
                  <c:v>0.62681595200000007</c:v>
                </c:pt>
                <c:pt idx="16">
                  <c:v>0.61463082999999996</c:v>
                </c:pt>
                <c:pt idx="17">
                  <c:v>0.62067775099999989</c:v>
                </c:pt>
                <c:pt idx="18">
                  <c:v>0.60042704400000002</c:v>
                </c:pt>
                <c:pt idx="19">
                  <c:v>0.63085246400000006</c:v>
                </c:pt>
                <c:pt idx="20">
                  <c:v>0.62292395499999997</c:v>
                </c:pt>
                <c:pt idx="21">
                  <c:v>0.62949681699999993</c:v>
                </c:pt>
                <c:pt idx="22">
                  <c:v>0.64681335900000003</c:v>
                </c:pt>
                <c:pt idx="23">
                  <c:v>0.62801145899999999</c:v>
                </c:pt>
                <c:pt idx="24">
                  <c:v>0.63572897799999994</c:v>
                </c:pt>
                <c:pt idx="25">
                  <c:v>0.59651183299999999</c:v>
                </c:pt>
                <c:pt idx="26">
                  <c:v>0.58966384199999999</c:v>
                </c:pt>
                <c:pt idx="27">
                  <c:v>0.58567900499999992</c:v>
                </c:pt>
                <c:pt idx="28">
                  <c:v>0.57765193000000004</c:v>
                </c:pt>
                <c:pt idx="29">
                  <c:v>0.56927962799999998</c:v>
                </c:pt>
                <c:pt idx="30">
                  <c:v>0.5649889010000001</c:v>
                </c:pt>
                <c:pt idx="31">
                  <c:v>0.56423143600000003</c:v>
                </c:pt>
                <c:pt idx="32">
                  <c:v>0.55476188500000001</c:v>
                </c:pt>
                <c:pt idx="33">
                  <c:v>0.55672962500000001</c:v>
                </c:pt>
                <c:pt idx="34">
                  <c:v>0.56432147999999993</c:v>
                </c:pt>
                <c:pt idx="35">
                  <c:v>0.58539826100000003</c:v>
                </c:pt>
                <c:pt idx="36">
                  <c:v>0.58683914000000004</c:v>
                </c:pt>
                <c:pt idx="37">
                  <c:v>0.59762824000000003</c:v>
                </c:pt>
                <c:pt idx="38">
                  <c:v>0.60468194600000003</c:v>
                </c:pt>
                <c:pt idx="39">
                  <c:v>0.60403235099999997</c:v>
                </c:pt>
                <c:pt idx="40">
                  <c:v>0.59428729999999996</c:v>
                </c:pt>
                <c:pt idx="41">
                  <c:v>0.58610357099999999</c:v>
                </c:pt>
                <c:pt idx="42">
                  <c:v>0.58769195500000004</c:v>
                </c:pt>
                <c:pt idx="43">
                  <c:v>0.59556702399999994</c:v>
                </c:pt>
                <c:pt idx="44">
                  <c:v>0.58598752899999995</c:v>
                </c:pt>
                <c:pt idx="45">
                  <c:v>0.60312613599999998</c:v>
                </c:pt>
                <c:pt idx="46">
                  <c:v>0.61079188899999992</c:v>
                </c:pt>
                <c:pt idx="47">
                  <c:v>0.59429021500000001</c:v>
                </c:pt>
                <c:pt idx="48">
                  <c:v>0.59624552500000005</c:v>
                </c:pt>
                <c:pt idx="49">
                  <c:v>0.61300000599999993</c:v>
                </c:pt>
                <c:pt idx="50">
                  <c:v>0.63063930000000001</c:v>
                </c:pt>
                <c:pt idx="51">
                  <c:v>0.63167213200000005</c:v>
                </c:pt>
                <c:pt idx="52">
                  <c:v>0.63486583399999996</c:v>
                </c:pt>
                <c:pt idx="53">
                  <c:v>0.64471062800000001</c:v>
                </c:pt>
                <c:pt idx="54">
                  <c:v>0.68427904699999997</c:v>
                </c:pt>
                <c:pt idx="55">
                  <c:v>0.68374809999999997</c:v>
                </c:pt>
                <c:pt idx="56">
                  <c:v>0.73222964999999995</c:v>
                </c:pt>
                <c:pt idx="57">
                  <c:v>0.77235683799999999</c:v>
                </c:pt>
                <c:pt idx="58">
                  <c:v>0.99112487199999999</c:v>
                </c:pt>
                <c:pt idx="59">
                  <c:v>1.0491116010000001</c:v>
                </c:pt>
                <c:pt idx="60">
                  <c:v>1.0509336890000001</c:v>
                </c:pt>
                <c:pt idx="61">
                  <c:v>1.069782217</c:v>
                </c:pt>
                <c:pt idx="62">
                  <c:v>1.0522884859999999</c:v>
                </c:pt>
                <c:pt idx="63">
                  <c:v>1.0420521089999999</c:v>
                </c:pt>
                <c:pt idx="64">
                  <c:v>1.0490049990000001</c:v>
                </c:pt>
              </c:numCache>
            </c:numRef>
          </c:val>
          <c:extLst>
            <c:ext xmlns:c16="http://schemas.microsoft.com/office/drawing/2014/chart" uri="{C3380CC4-5D6E-409C-BE32-E72D297353CC}">
              <c16:uniqueId val="{00000001-1AF2-4EBC-A048-F3675AD7272B}"/>
            </c:ext>
          </c:extLst>
        </c:ser>
        <c:dLbls>
          <c:showLegendKey val="0"/>
          <c:showVal val="0"/>
          <c:showCatName val="0"/>
          <c:showSerName val="0"/>
          <c:showPercent val="0"/>
          <c:showBubbleSize val="0"/>
        </c:dLbls>
        <c:gapWidth val="150"/>
        <c:axId val="53076352"/>
        <c:axId val="53077888"/>
      </c:barChart>
      <c:lineChart>
        <c:grouping val="standard"/>
        <c:varyColors val="0"/>
        <c:ser>
          <c:idx val="8"/>
          <c:order val="1"/>
          <c:tx>
            <c:strRef>
              <c:f>'2'!$AC$2</c:f>
              <c:strCache>
                <c:ptCount val="1"/>
                <c:pt idx="0">
                  <c:v>Delež zamud nad 90 dni (desno)</c:v>
                </c:pt>
              </c:strCache>
            </c:strRef>
          </c:tx>
          <c:spPr>
            <a:ln w="15875" cap="rnd" cmpd="sng" algn="ctr">
              <a:solidFill>
                <a:schemeClr val="accent1"/>
              </a:solidFill>
              <a:prstDash val="solid"/>
              <a:round/>
              <a:headEnd type="none" w="med" len="med"/>
              <a:tailEnd type="none" w="med" len="med"/>
            </a:ln>
          </c:spPr>
          <c:marker>
            <c:symbol val="none"/>
          </c:marker>
          <c:cat>
            <c:numRef>
              <c:f>'2'!$Y$150:$Y$221</c:f>
              <c:numCache>
                <c:formatCode>yyyy</c:formatCode>
                <c:ptCount val="72"/>
                <c:pt idx="6">
                  <c:v>44377</c:v>
                </c:pt>
                <c:pt idx="18">
                  <c:v>44742</c:v>
                </c:pt>
                <c:pt idx="30">
                  <c:v>45107</c:v>
                </c:pt>
                <c:pt idx="42">
                  <c:v>45473</c:v>
                </c:pt>
                <c:pt idx="54">
                  <c:v>45838</c:v>
                </c:pt>
                <c:pt idx="66">
                  <c:v>46203</c:v>
                </c:pt>
              </c:numCache>
            </c:numRef>
          </c:cat>
          <c:val>
            <c:numRef>
              <c:f>'2'!$AC$150:$AC$221</c:f>
              <c:numCache>
                <c:formatCode>0.0</c:formatCode>
                <c:ptCount val="72"/>
                <c:pt idx="0">
                  <c:v>1.135160394548073</c:v>
                </c:pt>
                <c:pt idx="1">
                  <c:v>1.1299995929322568</c:v>
                </c:pt>
                <c:pt idx="2">
                  <c:v>1.0980117538134901</c:v>
                </c:pt>
                <c:pt idx="3">
                  <c:v>1.0567732541403998</c:v>
                </c:pt>
                <c:pt idx="4">
                  <c:v>1.0274892695349893</c:v>
                </c:pt>
                <c:pt idx="5">
                  <c:v>0.99908009580576229</c:v>
                </c:pt>
                <c:pt idx="6">
                  <c:v>1.0044903643819152</c:v>
                </c:pt>
                <c:pt idx="7">
                  <c:v>0.92469129472663081</c:v>
                </c:pt>
                <c:pt idx="8">
                  <c:v>0.91921082064596271</c:v>
                </c:pt>
                <c:pt idx="9">
                  <c:v>0.92039684570939095</c:v>
                </c:pt>
                <c:pt idx="10">
                  <c:v>0.88170506911500734</c:v>
                </c:pt>
                <c:pt idx="11">
                  <c:v>0.84881288109703601</c:v>
                </c:pt>
                <c:pt idx="12">
                  <c:v>0.84754450649105773</c:v>
                </c:pt>
                <c:pt idx="13">
                  <c:v>0.84323025394740125</c:v>
                </c:pt>
                <c:pt idx="14">
                  <c:v>0.8567764101109282</c:v>
                </c:pt>
                <c:pt idx="15">
                  <c:v>0.85613916504958576</c:v>
                </c:pt>
                <c:pt idx="16">
                  <c:v>0.81065925347639145</c:v>
                </c:pt>
                <c:pt idx="17">
                  <c:v>0.80796801858296041</c:v>
                </c:pt>
                <c:pt idx="18">
                  <c:v>0.7824864821969516</c:v>
                </c:pt>
                <c:pt idx="19">
                  <c:v>0.76758659898204307</c:v>
                </c:pt>
                <c:pt idx="20">
                  <c:v>0.76718451506773921</c:v>
                </c:pt>
                <c:pt idx="21">
                  <c:v>0.767467133875122</c:v>
                </c:pt>
                <c:pt idx="22">
                  <c:v>0.75307572004588319</c:v>
                </c:pt>
                <c:pt idx="23">
                  <c:v>0.69151230059078639</c:v>
                </c:pt>
                <c:pt idx="24">
                  <c:v>0.71219096617223365</c:v>
                </c:pt>
                <c:pt idx="25">
                  <c:v>0.67050668650112977</c:v>
                </c:pt>
                <c:pt idx="26">
                  <c:v>0.65882455979938748</c:v>
                </c:pt>
                <c:pt idx="27">
                  <c:v>0.68790817309598851</c:v>
                </c:pt>
                <c:pt idx="28">
                  <c:v>0.68169179588636597</c:v>
                </c:pt>
                <c:pt idx="29">
                  <c:v>0.68058158554667603</c:v>
                </c:pt>
                <c:pt idx="30">
                  <c:v>0.67957049788949819</c:v>
                </c:pt>
                <c:pt idx="31">
                  <c:v>0.69239786348115273</c:v>
                </c:pt>
                <c:pt idx="32">
                  <c:v>0.67800262653089705</c:v>
                </c:pt>
                <c:pt idx="33">
                  <c:v>0.68802921732635214</c:v>
                </c:pt>
                <c:pt idx="34">
                  <c:v>0.64351288633594739</c:v>
                </c:pt>
                <c:pt idx="35">
                  <c:v>0.63274517375354322</c:v>
                </c:pt>
                <c:pt idx="36">
                  <c:v>0.65529723044511012</c:v>
                </c:pt>
                <c:pt idx="37">
                  <c:v>0.6765989835867755</c:v>
                </c:pt>
                <c:pt idx="38">
                  <c:v>0.69272619388469958</c:v>
                </c:pt>
                <c:pt idx="39">
                  <c:v>0.74037359312906514</c:v>
                </c:pt>
                <c:pt idx="40">
                  <c:v>0.72268782169881574</c:v>
                </c:pt>
                <c:pt idx="41">
                  <c:v>0.68722899214111821</c:v>
                </c:pt>
                <c:pt idx="42">
                  <c:v>0.65422186746642508</c:v>
                </c:pt>
                <c:pt idx="43">
                  <c:v>0.66130492450831824</c:v>
                </c:pt>
                <c:pt idx="44">
                  <c:v>0.6722727890143545</c:v>
                </c:pt>
                <c:pt idx="45">
                  <c:v>0.69722843263246248</c:v>
                </c:pt>
                <c:pt idx="46">
                  <c:v>0.70618180633682082</c:v>
                </c:pt>
                <c:pt idx="47">
                  <c:v>0.73414656168579739</c:v>
                </c:pt>
                <c:pt idx="48">
                  <c:v>0.74961835348986228</c:v>
                </c:pt>
                <c:pt idx="49">
                  <c:v>0.81216681411670533</c:v>
                </c:pt>
                <c:pt idx="50">
                  <c:v>0.78203450280693787</c:v>
                </c:pt>
                <c:pt idx="51">
                  <c:v>0.77865163620623445</c:v>
                </c:pt>
                <c:pt idx="52">
                  <c:v>0.80129189256376576</c:v>
                </c:pt>
                <c:pt idx="53">
                  <c:v>0.81557840993496522</c:v>
                </c:pt>
                <c:pt idx="54">
                  <c:v>0.835701369275337</c:v>
                </c:pt>
                <c:pt idx="55">
                  <c:v>0.78766209735434489</c:v>
                </c:pt>
                <c:pt idx="56">
                  <c:v>0.83603968956717711</c:v>
                </c:pt>
                <c:pt idx="57">
                  <c:v>0.81257878155804086</c:v>
                </c:pt>
                <c:pt idx="58">
                  <c:v>0.76379341043583904</c:v>
                </c:pt>
                <c:pt idx="59">
                  <c:v>0.69165237270479596</c:v>
                </c:pt>
                <c:pt idx="60">
                  <c:v>0.69273196548801697</c:v>
                </c:pt>
                <c:pt idx="61">
                  <c:v>0.71504784281290845</c:v>
                </c:pt>
                <c:pt idx="62">
                  <c:v>0.75557555492894501</c:v>
                </c:pt>
                <c:pt idx="63">
                  <c:v>0.73884243045138931</c:v>
                </c:pt>
                <c:pt idx="64">
                  <c:v>0.76433223629868929</c:v>
                </c:pt>
              </c:numCache>
            </c:numRef>
          </c:val>
          <c:smooth val="0"/>
          <c:extLst>
            <c:ext xmlns:c16="http://schemas.microsoft.com/office/drawing/2014/chart" uri="{C3380CC4-5D6E-409C-BE32-E72D297353CC}">
              <c16:uniqueId val="{00000002-1AF2-4EBC-A048-F3675AD7272B}"/>
            </c:ext>
          </c:extLst>
        </c:ser>
        <c:ser>
          <c:idx val="1"/>
          <c:order val="3"/>
          <c:tx>
            <c:strRef>
              <c:f>'2'!$AD$2</c:f>
              <c:strCache>
                <c:ptCount val="1"/>
                <c:pt idx="0">
                  <c:v>Delež NPE (desno)</c:v>
                </c:pt>
              </c:strCache>
            </c:strRef>
          </c:tx>
          <c:spPr>
            <a:ln w="15875" cap="rnd" cmpd="sng" algn="ctr">
              <a:solidFill>
                <a:schemeClr val="tx1"/>
              </a:solidFill>
              <a:prstDash val="solid"/>
              <a:round/>
              <a:headEnd type="none" w="med" len="med"/>
              <a:tailEnd type="none" w="med" len="med"/>
            </a:ln>
          </c:spPr>
          <c:marker>
            <c:symbol val="none"/>
          </c:marker>
          <c:cat>
            <c:numRef>
              <c:f>'2'!$Y$150:$Y$221</c:f>
              <c:numCache>
                <c:formatCode>yyyy</c:formatCode>
                <c:ptCount val="72"/>
                <c:pt idx="6">
                  <c:v>44377</c:v>
                </c:pt>
                <c:pt idx="18">
                  <c:v>44742</c:v>
                </c:pt>
                <c:pt idx="30">
                  <c:v>45107</c:v>
                </c:pt>
                <c:pt idx="42">
                  <c:v>45473</c:v>
                </c:pt>
                <c:pt idx="54">
                  <c:v>45838</c:v>
                </c:pt>
                <c:pt idx="66">
                  <c:v>46203</c:v>
                </c:pt>
              </c:numCache>
            </c:numRef>
          </c:cat>
          <c:val>
            <c:numRef>
              <c:f>'2'!$AD$150:$AD$221</c:f>
              <c:numCache>
                <c:formatCode>0.0</c:formatCode>
                <c:ptCount val="72"/>
                <c:pt idx="0">
                  <c:v>1.8829870115835912</c:v>
                </c:pt>
                <c:pt idx="1">
                  <c:v>1.8769033917160789</c:v>
                </c:pt>
                <c:pt idx="2">
                  <c:v>1.8330589625610259</c:v>
                </c:pt>
                <c:pt idx="3">
                  <c:v>1.4742929440154855</c:v>
                </c:pt>
                <c:pt idx="4">
                  <c:v>1.4649828927586763</c:v>
                </c:pt>
                <c:pt idx="5">
                  <c:v>1.410569577235687</c:v>
                </c:pt>
                <c:pt idx="6">
                  <c:v>1.379612570106713</c:v>
                </c:pt>
                <c:pt idx="7">
                  <c:v>1.3019499724502261</c:v>
                </c:pt>
                <c:pt idx="8">
                  <c:v>1.2946660464084174</c:v>
                </c:pt>
                <c:pt idx="9">
                  <c:v>1.2970807175039627</c:v>
                </c:pt>
                <c:pt idx="10">
                  <c:v>1.2681911796387197</c:v>
                </c:pt>
                <c:pt idx="11">
                  <c:v>1.2118379420815981</c:v>
                </c:pt>
                <c:pt idx="12">
                  <c:v>1.2009489326789975</c:v>
                </c:pt>
                <c:pt idx="13">
                  <c:v>1.1790313548945097</c:v>
                </c:pt>
                <c:pt idx="14">
                  <c:v>1.1870715352153258</c:v>
                </c:pt>
                <c:pt idx="15">
                  <c:v>1.1757403197905147</c:v>
                </c:pt>
                <c:pt idx="16">
                  <c:v>1.1429232905852484</c:v>
                </c:pt>
                <c:pt idx="17">
                  <c:v>1.166066161969078</c:v>
                </c:pt>
                <c:pt idx="18">
                  <c:v>1.1148602636011573</c:v>
                </c:pt>
                <c:pt idx="19">
                  <c:v>1.1638580729138985</c:v>
                </c:pt>
                <c:pt idx="20">
                  <c:v>1.1437196631921851</c:v>
                </c:pt>
                <c:pt idx="21">
                  <c:v>1.1521372806544068</c:v>
                </c:pt>
                <c:pt idx="22">
                  <c:v>1.1745815861291669</c:v>
                </c:pt>
                <c:pt idx="23">
                  <c:v>1.1257299293292187</c:v>
                </c:pt>
                <c:pt idx="24">
                  <c:v>1.1409967802746577</c:v>
                </c:pt>
                <c:pt idx="25">
                  <c:v>1.067598716244099</c:v>
                </c:pt>
                <c:pt idx="26">
                  <c:v>1.053126360498116</c:v>
                </c:pt>
                <c:pt idx="27">
                  <c:v>1.049891988558016</c:v>
                </c:pt>
                <c:pt idx="28">
                  <c:v>1.0319791492662644</c:v>
                </c:pt>
                <c:pt idx="29">
                  <c:v>1.0018845846950508</c:v>
                </c:pt>
                <c:pt idx="30">
                  <c:v>0.9902723172255774</c:v>
                </c:pt>
                <c:pt idx="31">
                  <c:v>0.98342796883959893</c:v>
                </c:pt>
                <c:pt idx="32">
                  <c:v>0.96644536569938355</c:v>
                </c:pt>
                <c:pt idx="33">
                  <c:v>0.96541694901658215</c:v>
                </c:pt>
                <c:pt idx="34">
                  <c:v>0.97170624352178203</c:v>
                </c:pt>
                <c:pt idx="35">
                  <c:v>0.99896357620399279</c:v>
                </c:pt>
                <c:pt idx="36">
                  <c:v>1.009751782204162</c:v>
                </c:pt>
                <c:pt idx="37">
                  <c:v>1.0261341318719535</c:v>
                </c:pt>
                <c:pt idx="38">
                  <c:v>1.0340223744022583</c:v>
                </c:pt>
                <c:pt idx="39">
                  <c:v>1.0405436747066807</c:v>
                </c:pt>
                <c:pt idx="40">
                  <c:v>1.0094944490281481</c:v>
                </c:pt>
                <c:pt idx="41">
                  <c:v>0.98659700242761605</c:v>
                </c:pt>
                <c:pt idx="42">
                  <c:v>0.98244105393287195</c:v>
                </c:pt>
                <c:pt idx="43">
                  <c:v>0.99150120190458024</c:v>
                </c:pt>
                <c:pt idx="44">
                  <c:v>0.97663117015048073</c:v>
                </c:pt>
                <c:pt idx="45">
                  <c:v>1.003964385591688</c:v>
                </c:pt>
                <c:pt idx="46">
                  <c:v>1.0150942661675906</c:v>
                </c:pt>
                <c:pt idx="47">
                  <c:v>0.9783527745522248</c:v>
                </c:pt>
                <c:pt idx="48">
                  <c:v>0.97208384693427163</c:v>
                </c:pt>
                <c:pt idx="49">
                  <c:v>0.99726414823500409</c:v>
                </c:pt>
                <c:pt idx="50">
                  <c:v>1.0266174064067073</c:v>
                </c:pt>
                <c:pt idx="51">
                  <c:v>1.0313205895101925</c:v>
                </c:pt>
                <c:pt idx="52">
                  <c:v>1.010035600793787</c:v>
                </c:pt>
                <c:pt idx="53">
                  <c:v>1.0246946264665986</c:v>
                </c:pt>
                <c:pt idx="54">
                  <c:v>1.0856777920390839</c:v>
                </c:pt>
                <c:pt idx="55">
                  <c:v>1.0779857601023641</c:v>
                </c:pt>
                <c:pt idx="56">
                  <c:v>1.1538390018879892</c:v>
                </c:pt>
                <c:pt idx="57">
                  <c:v>1.2068788587984955</c:v>
                </c:pt>
                <c:pt idx="58">
                  <c:v>1.5328188618573704</c:v>
                </c:pt>
                <c:pt idx="59">
                  <c:v>1.6122248635998784</c:v>
                </c:pt>
                <c:pt idx="60">
                  <c:v>1.6130462311472977</c:v>
                </c:pt>
                <c:pt idx="61">
                  <c:v>1.6367081542972524</c:v>
                </c:pt>
                <c:pt idx="62">
                  <c:v>1.6027575095618136</c:v>
                </c:pt>
                <c:pt idx="63">
                  <c:v>1.5949295954623661</c:v>
                </c:pt>
                <c:pt idx="64">
                  <c:v>1.5810170048721688</c:v>
                </c:pt>
              </c:numCache>
            </c:numRef>
          </c:val>
          <c:smooth val="0"/>
          <c:extLst>
            <c:ext xmlns:c16="http://schemas.microsoft.com/office/drawing/2014/chart" uri="{C3380CC4-5D6E-409C-BE32-E72D297353CC}">
              <c16:uniqueId val="{00000003-1AF2-4EBC-A048-F3675AD7272B}"/>
            </c:ext>
          </c:extLst>
        </c:ser>
        <c:ser>
          <c:idx val="0"/>
          <c:order val="4"/>
          <c:tx>
            <c:strRef>
              <c:f>'2'!$AE$2</c:f>
              <c:strCache>
                <c:ptCount val="1"/>
                <c:pt idx="0">
                  <c:v>Delež NPL (desno)</c:v>
                </c:pt>
              </c:strCache>
            </c:strRef>
          </c:tx>
          <c:spPr>
            <a:ln w="15875" cap="rnd" cmpd="sng" algn="ctr">
              <a:solidFill>
                <a:schemeClr val="accent2"/>
              </a:solidFill>
              <a:prstDash val="solid"/>
              <a:round/>
              <a:headEnd type="none" w="med" len="med"/>
              <a:tailEnd type="none" w="med" len="med"/>
            </a:ln>
          </c:spPr>
          <c:marker>
            <c:symbol val="none"/>
          </c:marker>
          <c:dPt>
            <c:idx val="96"/>
            <c:bubble3D val="0"/>
            <c:extLst>
              <c:ext xmlns:c16="http://schemas.microsoft.com/office/drawing/2014/chart" uri="{C3380CC4-5D6E-409C-BE32-E72D297353CC}">
                <c16:uniqueId val="{00000004-1AF2-4EBC-A048-F3675AD7272B}"/>
              </c:ext>
            </c:extLst>
          </c:dPt>
          <c:dPt>
            <c:idx val="97"/>
            <c:bubble3D val="0"/>
            <c:extLst>
              <c:ext xmlns:c16="http://schemas.microsoft.com/office/drawing/2014/chart" uri="{C3380CC4-5D6E-409C-BE32-E72D297353CC}">
                <c16:uniqueId val="{00000005-1AF2-4EBC-A048-F3675AD7272B}"/>
              </c:ext>
            </c:extLst>
          </c:dPt>
          <c:dPt>
            <c:idx val="98"/>
            <c:bubble3D val="0"/>
            <c:extLst>
              <c:ext xmlns:c16="http://schemas.microsoft.com/office/drawing/2014/chart" uri="{C3380CC4-5D6E-409C-BE32-E72D297353CC}">
                <c16:uniqueId val="{00000006-1AF2-4EBC-A048-F3675AD7272B}"/>
              </c:ext>
            </c:extLst>
          </c:dPt>
          <c:dPt>
            <c:idx val="99"/>
            <c:bubble3D val="0"/>
            <c:extLst>
              <c:ext xmlns:c16="http://schemas.microsoft.com/office/drawing/2014/chart" uri="{C3380CC4-5D6E-409C-BE32-E72D297353CC}">
                <c16:uniqueId val="{00000007-1AF2-4EBC-A048-F3675AD7272B}"/>
              </c:ext>
            </c:extLst>
          </c:dPt>
          <c:dPt>
            <c:idx val="100"/>
            <c:bubble3D val="0"/>
            <c:extLst>
              <c:ext xmlns:c16="http://schemas.microsoft.com/office/drawing/2014/chart" uri="{C3380CC4-5D6E-409C-BE32-E72D297353CC}">
                <c16:uniqueId val="{00000008-1AF2-4EBC-A048-F3675AD7272B}"/>
              </c:ext>
            </c:extLst>
          </c:dPt>
          <c:dPt>
            <c:idx val="101"/>
            <c:bubble3D val="0"/>
            <c:extLst>
              <c:ext xmlns:c16="http://schemas.microsoft.com/office/drawing/2014/chart" uri="{C3380CC4-5D6E-409C-BE32-E72D297353CC}">
                <c16:uniqueId val="{00000009-1AF2-4EBC-A048-F3675AD7272B}"/>
              </c:ext>
            </c:extLst>
          </c:dPt>
          <c:dPt>
            <c:idx val="102"/>
            <c:bubble3D val="0"/>
            <c:extLst>
              <c:ext xmlns:c16="http://schemas.microsoft.com/office/drawing/2014/chart" uri="{C3380CC4-5D6E-409C-BE32-E72D297353CC}">
                <c16:uniqueId val="{0000000A-1AF2-4EBC-A048-F3675AD7272B}"/>
              </c:ext>
            </c:extLst>
          </c:dPt>
          <c:dPt>
            <c:idx val="103"/>
            <c:bubble3D val="0"/>
            <c:extLst>
              <c:ext xmlns:c16="http://schemas.microsoft.com/office/drawing/2014/chart" uri="{C3380CC4-5D6E-409C-BE32-E72D297353CC}">
                <c16:uniqueId val="{0000000B-1AF2-4EBC-A048-F3675AD7272B}"/>
              </c:ext>
            </c:extLst>
          </c:dPt>
          <c:dPt>
            <c:idx val="104"/>
            <c:bubble3D val="0"/>
            <c:extLst>
              <c:ext xmlns:c16="http://schemas.microsoft.com/office/drawing/2014/chart" uri="{C3380CC4-5D6E-409C-BE32-E72D297353CC}">
                <c16:uniqueId val="{0000000C-1AF2-4EBC-A048-F3675AD7272B}"/>
              </c:ext>
            </c:extLst>
          </c:dPt>
          <c:dPt>
            <c:idx val="105"/>
            <c:bubble3D val="0"/>
            <c:extLst>
              <c:ext xmlns:c16="http://schemas.microsoft.com/office/drawing/2014/chart" uri="{C3380CC4-5D6E-409C-BE32-E72D297353CC}">
                <c16:uniqueId val="{0000000D-1AF2-4EBC-A048-F3675AD7272B}"/>
              </c:ext>
            </c:extLst>
          </c:dPt>
          <c:dPt>
            <c:idx val="106"/>
            <c:bubble3D val="0"/>
            <c:extLst>
              <c:ext xmlns:c16="http://schemas.microsoft.com/office/drawing/2014/chart" uri="{C3380CC4-5D6E-409C-BE32-E72D297353CC}">
                <c16:uniqueId val="{0000000E-1AF2-4EBC-A048-F3675AD7272B}"/>
              </c:ext>
            </c:extLst>
          </c:dPt>
          <c:dPt>
            <c:idx val="107"/>
            <c:bubble3D val="0"/>
            <c:extLst>
              <c:ext xmlns:c16="http://schemas.microsoft.com/office/drawing/2014/chart" uri="{C3380CC4-5D6E-409C-BE32-E72D297353CC}">
                <c16:uniqueId val="{0000000F-1AF2-4EBC-A048-F3675AD7272B}"/>
              </c:ext>
            </c:extLst>
          </c:dPt>
          <c:dPt>
            <c:idx val="108"/>
            <c:bubble3D val="0"/>
            <c:extLst>
              <c:ext xmlns:c16="http://schemas.microsoft.com/office/drawing/2014/chart" uri="{C3380CC4-5D6E-409C-BE32-E72D297353CC}">
                <c16:uniqueId val="{00000010-1AF2-4EBC-A048-F3675AD7272B}"/>
              </c:ext>
            </c:extLst>
          </c:dPt>
          <c:dPt>
            <c:idx val="109"/>
            <c:bubble3D val="0"/>
            <c:extLst>
              <c:ext xmlns:c16="http://schemas.microsoft.com/office/drawing/2014/chart" uri="{C3380CC4-5D6E-409C-BE32-E72D297353CC}">
                <c16:uniqueId val="{00000011-1AF2-4EBC-A048-F3675AD7272B}"/>
              </c:ext>
            </c:extLst>
          </c:dPt>
          <c:dPt>
            <c:idx val="110"/>
            <c:bubble3D val="0"/>
            <c:extLst>
              <c:ext xmlns:c16="http://schemas.microsoft.com/office/drawing/2014/chart" uri="{C3380CC4-5D6E-409C-BE32-E72D297353CC}">
                <c16:uniqueId val="{00000012-1AF2-4EBC-A048-F3675AD7272B}"/>
              </c:ext>
            </c:extLst>
          </c:dPt>
          <c:dPt>
            <c:idx val="111"/>
            <c:bubble3D val="0"/>
            <c:extLst>
              <c:ext xmlns:c16="http://schemas.microsoft.com/office/drawing/2014/chart" uri="{C3380CC4-5D6E-409C-BE32-E72D297353CC}">
                <c16:uniqueId val="{00000013-1AF2-4EBC-A048-F3675AD7272B}"/>
              </c:ext>
            </c:extLst>
          </c:dPt>
          <c:dPt>
            <c:idx val="112"/>
            <c:bubble3D val="0"/>
            <c:extLst>
              <c:ext xmlns:c16="http://schemas.microsoft.com/office/drawing/2014/chart" uri="{C3380CC4-5D6E-409C-BE32-E72D297353CC}">
                <c16:uniqueId val="{00000014-1AF2-4EBC-A048-F3675AD7272B}"/>
              </c:ext>
            </c:extLst>
          </c:dPt>
          <c:dPt>
            <c:idx val="113"/>
            <c:bubble3D val="0"/>
            <c:extLst>
              <c:ext xmlns:c16="http://schemas.microsoft.com/office/drawing/2014/chart" uri="{C3380CC4-5D6E-409C-BE32-E72D297353CC}">
                <c16:uniqueId val="{00000015-1AF2-4EBC-A048-F3675AD7272B}"/>
              </c:ext>
            </c:extLst>
          </c:dPt>
          <c:dPt>
            <c:idx val="114"/>
            <c:bubble3D val="0"/>
            <c:extLst>
              <c:ext xmlns:c16="http://schemas.microsoft.com/office/drawing/2014/chart" uri="{C3380CC4-5D6E-409C-BE32-E72D297353CC}">
                <c16:uniqueId val="{00000016-1AF2-4EBC-A048-F3675AD7272B}"/>
              </c:ext>
            </c:extLst>
          </c:dPt>
          <c:dPt>
            <c:idx val="115"/>
            <c:bubble3D val="0"/>
            <c:extLst>
              <c:ext xmlns:c16="http://schemas.microsoft.com/office/drawing/2014/chart" uri="{C3380CC4-5D6E-409C-BE32-E72D297353CC}">
                <c16:uniqueId val="{00000017-1AF2-4EBC-A048-F3675AD7272B}"/>
              </c:ext>
            </c:extLst>
          </c:dPt>
          <c:dPt>
            <c:idx val="116"/>
            <c:bubble3D val="0"/>
            <c:extLst>
              <c:ext xmlns:c16="http://schemas.microsoft.com/office/drawing/2014/chart" uri="{C3380CC4-5D6E-409C-BE32-E72D297353CC}">
                <c16:uniqueId val="{00000018-1AF2-4EBC-A048-F3675AD7272B}"/>
              </c:ext>
            </c:extLst>
          </c:dPt>
          <c:dPt>
            <c:idx val="117"/>
            <c:bubble3D val="0"/>
            <c:extLst>
              <c:ext xmlns:c16="http://schemas.microsoft.com/office/drawing/2014/chart" uri="{C3380CC4-5D6E-409C-BE32-E72D297353CC}">
                <c16:uniqueId val="{00000019-1AF2-4EBC-A048-F3675AD7272B}"/>
              </c:ext>
            </c:extLst>
          </c:dPt>
          <c:dPt>
            <c:idx val="118"/>
            <c:bubble3D val="0"/>
            <c:extLst>
              <c:ext xmlns:c16="http://schemas.microsoft.com/office/drawing/2014/chart" uri="{C3380CC4-5D6E-409C-BE32-E72D297353CC}">
                <c16:uniqueId val="{0000001A-1AF2-4EBC-A048-F3675AD7272B}"/>
              </c:ext>
            </c:extLst>
          </c:dPt>
          <c:dPt>
            <c:idx val="119"/>
            <c:bubble3D val="0"/>
            <c:extLst>
              <c:ext xmlns:c16="http://schemas.microsoft.com/office/drawing/2014/chart" uri="{C3380CC4-5D6E-409C-BE32-E72D297353CC}">
                <c16:uniqueId val="{0000001B-1AF2-4EBC-A048-F3675AD7272B}"/>
              </c:ext>
            </c:extLst>
          </c:dPt>
          <c:dPt>
            <c:idx val="120"/>
            <c:bubble3D val="0"/>
            <c:extLst>
              <c:ext xmlns:c16="http://schemas.microsoft.com/office/drawing/2014/chart" uri="{C3380CC4-5D6E-409C-BE32-E72D297353CC}">
                <c16:uniqueId val="{0000001C-1AF2-4EBC-A048-F3675AD7272B}"/>
              </c:ext>
            </c:extLst>
          </c:dPt>
          <c:dPt>
            <c:idx val="121"/>
            <c:bubble3D val="0"/>
            <c:extLst>
              <c:ext xmlns:c16="http://schemas.microsoft.com/office/drawing/2014/chart" uri="{C3380CC4-5D6E-409C-BE32-E72D297353CC}">
                <c16:uniqueId val="{0000001D-1AF2-4EBC-A048-F3675AD7272B}"/>
              </c:ext>
            </c:extLst>
          </c:dPt>
          <c:cat>
            <c:numRef>
              <c:f>'2'!$Y$150:$Y$221</c:f>
              <c:numCache>
                <c:formatCode>yyyy</c:formatCode>
                <c:ptCount val="72"/>
                <c:pt idx="6">
                  <c:v>44377</c:v>
                </c:pt>
                <c:pt idx="18">
                  <c:v>44742</c:v>
                </c:pt>
                <c:pt idx="30">
                  <c:v>45107</c:v>
                </c:pt>
                <c:pt idx="42">
                  <c:v>45473</c:v>
                </c:pt>
                <c:pt idx="54">
                  <c:v>45838</c:v>
                </c:pt>
                <c:pt idx="66">
                  <c:v>46203</c:v>
                </c:pt>
              </c:numCache>
            </c:numRef>
          </c:cat>
          <c:val>
            <c:numRef>
              <c:f>'2'!$AE$150:$AE$221</c:f>
              <c:numCache>
                <c:formatCode>0.0</c:formatCode>
                <c:ptCount val="72"/>
                <c:pt idx="0">
                  <c:v>2.5835981883372576</c:v>
                </c:pt>
                <c:pt idx="1">
                  <c:v>2.6032007765489236</c:v>
                </c:pt>
                <c:pt idx="2">
                  <c:v>2.5409494487868169</c:v>
                </c:pt>
                <c:pt idx="3">
                  <c:v>1.9940583181287399</c:v>
                </c:pt>
                <c:pt idx="4">
                  <c:v>2.0246407609971926</c:v>
                </c:pt>
                <c:pt idx="5">
                  <c:v>1.9293463153333004</c:v>
                </c:pt>
                <c:pt idx="6">
                  <c:v>1.8877028471834301</c:v>
                </c:pt>
                <c:pt idx="7">
                  <c:v>1.7615258618990208</c:v>
                </c:pt>
                <c:pt idx="8">
                  <c:v>1.7550478083172703</c:v>
                </c:pt>
                <c:pt idx="9">
                  <c:v>1.7357231515440903</c:v>
                </c:pt>
                <c:pt idx="10">
                  <c:v>1.7043141048562409</c:v>
                </c:pt>
                <c:pt idx="11">
                  <c:v>1.6024990691615164</c:v>
                </c:pt>
                <c:pt idx="12">
                  <c:v>1.5967578866660663</c:v>
                </c:pt>
                <c:pt idx="13">
                  <c:v>1.5801452257215161</c:v>
                </c:pt>
                <c:pt idx="14">
                  <c:v>1.5910217322231075</c:v>
                </c:pt>
                <c:pt idx="15">
                  <c:v>1.5836878285791187</c:v>
                </c:pt>
                <c:pt idx="16">
                  <c:v>1.5439716759712114</c:v>
                </c:pt>
                <c:pt idx="17">
                  <c:v>1.5734136795899392</c:v>
                </c:pt>
                <c:pt idx="18">
                  <c:v>1.5054897296402403</c:v>
                </c:pt>
                <c:pt idx="19">
                  <c:v>1.5649148890017801</c:v>
                </c:pt>
                <c:pt idx="20">
                  <c:v>1.5236981678954593</c:v>
                </c:pt>
                <c:pt idx="21">
                  <c:v>1.5361779454330962</c:v>
                </c:pt>
                <c:pt idx="22">
                  <c:v>1.5565494092020007</c:v>
                </c:pt>
                <c:pt idx="23">
                  <c:v>1.5009698038527775</c:v>
                </c:pt>
                <c:pt idx="24">
                  <c:v>1.5283352471792788</c:v>
                </c:pt>
                <c:pt idx="25">
                  <c:v>1.4572850131190827</c:v>
                </c:pt>
                <c:pt idx="26">
                  <c:v>1.437473254158081</c:v>
                </c:pt>
                <c:pt idx="27">
                  <c:v>1.4391071535023663</c:v>
                </c:pt>
                <c:pt idx="28">
                  <c:v>1.4086927766920128</c:v>
                </c:pt>
                <c:pt idx="29">
                  <c:v>1.3702793676149991</c:v>
                </c:pt>
                <c:pt idx="30">
                  <c:v>1.3496026963519852</c:v>
                </c:pt>
                <c:pt idx="31">
                  <c:v>1.3442905855157468</c:v>
                </c:pt>
                <c:pt idx="32">
                  <c:v>1.3246983122556626</c:v>
                </c:pt>
                <c:pt idx="33">
                  <c:v>1.3302699381670453</c:v>
                </c:pt>
                <c:pt idx="34">
                  <c:v>1.3482258662224416</c:v>
                </c:pt>
                <c:pt idx="35">
                  <c:v>1.3904517533900449</c:v>
                </c:pt>
                <c:pt idx="36">
                  <c:v>1.4322033221047796</c:v>
                </c:pt>
                <c:pt idx="37">
                  <c:v>1.4628083067441382</c:v>
                </c:pt>
                <c:pt idx="38">
                  <c:v>1.5105379958512486</c:v>
                </c:pt>
                <c:pt idx="39">
                  <c:v>1.5398618275383664</c:v>
                </c:pt>
                <c:pt idx="40">
                  <c:v>1.4879847478323802</c:v>
                </c:pt>
                <c:pt idx="41">
                  <c:v>1.4576663205062079</c:v>
                </c:pt>
                <c:pt idx="42">
                  <c:v>1.4613582004121812</c:v>
                </c:pt>
                <c:pt idx="43">
                  <c:v>1.4831790848737598</c:v>
                </c:pt>
                <c:pt idx="44">
                  <c:v>1.4707118057882602</c:v>
                </c:pt>
                <c:pt idx="45">
                  <c:v>1.5223018607904517</c:v>
                </c:pt>
                <c:pt idx="46">
                  <c:v>1.5485750656628989</c:v>
                </c:pt>
                <c:pt idx="47">
                  <c:v>1.5326113606208471</c:v>
                </c:pt>
                <c:pt idx="48">
                  <c:v>1.5307689810982728</c:v>
                </c:pt>
                <c:pt idx="49">
                  <c:v>1.5590159494425677</c:v>
                </c:pt>
                <c:pt idx="50">
                  <c:v>1.6151181230252338</c:v>
                </c:pt>
                <c:pt idx="51">
                  <c:v>1.6283347946020301</c:v>
                </c:pt>
                <c:pt idx="52">
                  <c:v>1.5794209411218507</c:v>
                </c:pt>
                <c:pt idx="53">
                  <c:v>1.6173403885248356</c:v>
                </c:pt>
                <c:pt idx="54">
                  <c:v>1.7064941578177502</c:v>
                </c:pt>
                <c:pt idx="55">
                  <c:v>1.7052364112222422</c:v>
                </c:pt>
                <c:pt idx="56">
                  <c:v>1.8459304626397703</c:v>
                </c:pt>
                <c:pt idx="57">
                  <c:v>1.9332932135825653</c:v>
                </c:pt>
                <c:pt idx="58">
                  <c:v>2.403083001717345</c:v>
                </c:pt>
                <c:pt idx="59">
                  <c:v>2.5386572620270611</c:v>
                </c:pt>
                <c:pt idx="60">
                  <c:v>2.5315345860838696</c:v>
                </c:pt>
                <c:pt idx="61">
                  <c:v>2.5455948492175096</c:v>
                </c:pt>
                <c:pt idx="62">
                  <c:v>2.4910824792221344</c:v>
                </c:pt>
                <c:pt idx="63">
                  <c:v>2.5016435510861519</c:v>
                </c:pt>
                <c:pt idx="64">
                  <c:v>2.4924851319197221</c:v>
                </c:pt>
              </c:numCache>
            </c:numRef>
          </c:val>
          <c:smooth val="0"/>
          <c:extLst>
            <c:ext xmlns:c16="http://schemas.microsoft.com/office/drawing/2014/chart" uri="{C3380CC4-5D6E-409C-BE32-E72D297353CC}">
              <c16:uniqueId val="{0000001E-1AF2-4EBC-A048-F3675AD7272B}"/>
            </c:ext>
          </c:extLst>
        </c:ser>
        <c:dLbls>
          <c:showLegendKey val="0"/>
          <c:showVal val="0"/>
          <c:showCatName val="0"/>
          <c:showSerName val="0"/>
          <c:showPercent val="0"/>
          <c:showBubbleSize val="0"/>
        </c:dLbls>
        <c:marker val="1"/>
        <c:smooth val="0"/>
        <c:axId val="53079424"/>
        <c:axId val="53412992"/>
        <c:extLst>
          <c:ext xmlns:c15="http://schemas.microsoft.com/office/drawing/2012/chart" uri="{02D57815-91ED-43cb-92C2-25804820EDAC}">
            <c15:filteredLineSeries>
              <c15:ser>
                <c:idx val="4"/>
                <c:order val="5"/>
                <c:spPr>
                  <a:ln w="25400" cap="rnd" cmpd="sng" algn="ctr">
                    <a:solidFill>
                      <a:srgbClr val="000000">
                        <a:lumMod val="100000"/>
                      </a:srgbClr>
                    </a:solidFill>
                    <a:prstDash val="solid"/>
                    <a:round/>
                    <a:headEnd type="none" w="med" len="med"/>
                    <a:tailEnd type="none" w="med" len="med"/>
                  </a:ln>
                </c:spPr>
                <c:marker>
                  <c:symbol val="circle"/>
                  <c:size val="4"/>
                  <c:spPr>
                    <a:ln w="25400" cap="rnd" cmpd="sng" algn="ctr">
                      <a:solidFill>
                        <a:srgbClr val="000000">
                          <a:lumMod val="100000"/>
                        </a:srgbClr>
                      </a:solidFill>
                      <a:prstDash val="solid"/>
                      <a:round/>
                      <a:headEnd type="none" w="med" len="med"/>
                      <a:tailEnd type="none" w="med" len="med"/>
                    </a:ln>
                  </c:spPr>
                </c:marker>
                <c:dPt>
                  <c:idx val="77"/>
                  <c:marker>
                    <c:symbol val="circle"/>
                    <c:size val="2"/>
                    <c:spPr>
                      <a:solidFill>
                        <a:schemeClr val="tx1"/>
                      </a:solidFill>
                      <a:ln w="25400" cap="rnd" cmpd="sng" algn="ctr">
                        <a:noFill/>
                        <a:prstDash val="solid"/>
                        <a:round/>
                        <a:headEnd type="none" w="med" len="med"/>
                        <a:tailEnd type="none" w="med" len="med"/>
                      </a:ln>
                    </c:spPr>
                  </c:marker>
                  <c:bubble3D val="0"/>
                  <c:spPr>
                    <a:ln w="15875" cap="rnd" cmpd="sng" algn="ctr">
                      <a:solidFill>
                        <a:srgbClr val="000000">
                          <a:lumMod val="100000"/>
                        </a:srgbClr>
                      </a:solidFill>
                      <a:prstDash val="solid"/>
                      <a:round/>
                      <a:headEnd type="none" w="med" len="med"/>
                      <a:tailEnd type="none" w="med" len="med"/>
                    </a:ln>
                  </c:spPr>
                  <c:extLst>
                    <c:ext xmlns:c16="http://schemas.microsoft.com/office/drawing/2014/chart" uri="{C3380CC4-5D6E-409C-BE32-E72D297353CC}">
                      <c16:uniqueId val="{00000020-1AF2-4EBC-A048-F3675AD7272B}"/>
                    </c:ext>
                  </c:extLst>
                </c:dPt>
                <c:dPt>
                  <c:idx val="80"/>
                  <c:marker>
                    <c:symbol val="circle"/>
                    <c:size val="2"/>
                    <c:spPr>
                      <a:solidFill>
                        <a:schemeClr val="tx1"/>
                      </a:solidFill>
                      <a:ln w="25400" cap="rnd" cmpd="sng" algn="ctr">
                        <a:noFill/>
                        <a:prstDash val="solid"/>
                        <a:round/>
                        <a:headEnd type="none" w="med" len="med"/>
                        <a:tailEnd type="none" w="med" len="med"/>
                      </a:ln>
                    </c:spPr>
                  </c:marker>
                  <c:bubble3D val="0"/>
                  <c:spPr>
                    <a:ln w="15875" cap="rnd" cmpd="sng" algn="ctr">
                      <a:solidFill>
                        <a:srgbClr val="000000">
                          <a:lumMod val="100000"/>
                        </a:srgbClr>
                      </a:solidFill>
                      <a:prstDash val="solid"/>
                      <a:round/>
                      <a:headEnd type="none" w="med" len="med"/>
                      <a:tailEnd type="none" w="med" len="med"/>
                    </a:ln>
                  </c:spPr>
                  <c:extLst>
                    <c:ext xmlns:c16="http://schemas.microsoft.com/office/drawing/2014/chart" uri="{C3380CC4-5D6E-409C-BE32-E72D297353CC}">
                      <c16:uniqueId val="{00000022-1AF2-4EBC-A048-F3675AD7272B}"/>
                    </c:ext>
                  </c:extLst>
                </c:dPt>
                <c:dPt>
                  <c:idx val="83"/>
                  <c:marker>
                    <c:symbol val="circle"/>
                    <c:size val="2"/>
                    <c:spPr>
                      <a:solidFill>
                        <a:schemeClr val="tx1"/>
                      </a:solidFill>
                      <a:ln w="25400" cap="rnd" cmpd="sng" algn="ctr">
                        <a:noFill/>
                        <a:prstDash val="solid"/>
                        <a:round/>
                        <a:headEnd type="none" w="med" len="med"/>
                        <a:tailEnd type="none" w="med" len="med"/>
                      </a:ln>
                    </c:spPr>
                  </c:marker>
                  <c:bubble3D val="0"/>
                  <c:extLst>
                    <c:ext xmlns:c16="http://schemas.microsoft.com/office/drawing/2014/chart" uri="{C3380CC4-5D6E-409C-BE32-E72D297353CC}">
                      <c16:uniqueId val="{00000023-1AF2-4EBC-A048-F3675AD7272B}"/>
                    </c:ext>
                  </c:extLst>
                </c:dPt>
                <c:dPt>
                  <c:idx val="86"/>
                  <c:marker>
                    <c:symbol val="circle"/>
                    <c:size val="2"/>
                    <c:spPr>
                      <a:solidFill>
                        <a:schemeClr val="tx1"/>
                      </a:solidFill>
                      <a:ln w="25400" cap="rnd" cmpd="sng" algn="ctr">
                        <a:noFill/>
                        <a:prstDash val="solid"/>
                        <a:round/>
                        <a:headEnd type="none" w="med" len="med"/>
                        <a:tailEnd type="none" w="med" len="med"/>
                      </a:ln>
                    </c:spPr>
                  </c:marker>
                  <c:bubble3D val="0"/>
                  <c:spPr>
                    <a:ln w="15875" cap="rnd" cmpd="sng" algn="ctr">
                      <a:solidFill>
                        <a:srgbClr val="000000">
                          <a:lumMod val="100000"/>
                        </a:srgbClr>
                      </a:solidFill>
                      <a:prstDash val="solid"/>
                      <a:round/>
                      <a:headEnd type="none" w="med" len="med"/>
                      <a:tailEnd type="none" w="med" len="med"/>
                    </a:ln>
                  </c:spPr>
                  <c:extLst>
                    <c:ext xmlns:c16="http://schemas.microsoft.com/office/drawing/2014/chart" uri="{C3380CC4-5D6E-409C-BE32-E72D297353CC}">
                      <c16:uniqueId val="{00000025-1AF2-4EBC-A048-F3675AD7272B}"/>
                    </c:ext>
                  </c:extLst>
                </c:dPt>
                <c:dPt>
                  <c:idx val="89"/>
                  <c:marker>
                    <c:symbol val="circle"/>
                    <c:size val="2"/>
                    <c:spPr>
                      <a:solidFill>
                        <a:schemeClr val="tx1"/>
                      </a:solidFill>
                      <a:ln w="25400" cap="rnd" cmpd="sng" algn="ctr">
                        <a:noFill/>
                        <a:prstDash val="solid"/>
                        <a:round/>
                        <a:headEnd type="none" w="med" len="med"/>
                        <a:tailEnd type="none" w="med" len="med"/>
                      </a:ln>
                    </c:spPr>
                  </c:marker>
                  <c:bubble3D val="0"/>
                  <c:extLst>
                    <c:ext xmlns:c16="http://schemas.microsoft.com/office/drawing/2014/chart" uri="{C3380CC4-5D6E-409C-BE32-E72D297353CC}">
                      <c16:uniqueId val="{00000026-1AF2-4EBC-A048-F3675AD7272B}"/>
                    </c:ext>
                  </c:extLst>
                </c:dPt>
                <c:cat>
                  <c:numRef>
                    <c:extLst>
                      <c:ext uri="{02D57815-91ED-43cb-92C2-25804820EDAC}">
                        <c15:formulaRef>
                          <c15:sqref>'2'!$Y$150:$Y$221</c15:sqref>
                        </c15:formulaRef>
                      </c:ext>
                    </c:extLst>
                    <c:numCache>
                      <c:formatCode>yyyy</c:formatCode>
                      <c:ptCount val="72"/>
                      <c:pt idx="6">
                        <c:v>44377</c:v>
                      </c:pt>
                      <c:pt idx="18">
                        <c:v>44742</c:v>
                      </c:pt>
                      <c:pt idx="30">
                        <c:v>45107</c:v>
                      </c:pt>
                      <c:pt idx="42">
                        <c:v>45473</c:v>
                      </c:pt>
                      <c:pt idx="54">
                        <c:v>45838</c:v>
                      </c:pt>
                      <c:pt idx="66">
                        <c:v>46203</c:v>
                      </c:pt>
                    </c:numCache>
                  </c:numRef>
                </c:cat>
                <c:val>
                  <c:numRef>
                    <c:extLst>
                      <c:ext uri="{02D57815-91ED-43cb-92C2-25804820EDAC}">
                        <c15:formulaRef>
                          <c15:sqref>'2'!$AF$150:$AF$221</c15:sqref>
                        </c15:formulaRef>
                      </c:ext>
                    </c:extLst>
                    <c:numCache>
                      <c:formatCode>0.0</c:formatCode>
                      <c:ptCount val="72"/>
                      <c:pt idx="0">
                        <c:v>0.97501310379359674</c:v>
                      </c:pt>
                      <c:pt idx="1">
                        <c:v>0.95195385312811243</c:v>
                      </c:pt>
                      <c:pt idx="2">
                        <c:v>0.90842725735218077</c:v>
                      </c:pt>
                      <c:pt idx="3">
                        <c:v>0.90504547702783755</c:v>
                      </c:pt>
                      <c:pt idx="4">
                        <c:v>0.79998285266713653</c:v>
                      </c:pt>
                      <c:pt idx="5">
                        <c:v>0.78583066693112169</c:v>
                      </c:pt>
                      <c:pt idx="6">
                        <c:v>0.72497994486522999</c:v>
                      </c:pt>
                      <c:pt idx="7">
                        <c:v>0.72999051543098503</c:v>
                      </c:pt>
                      <c:pt idx="8">
                        <c:v>0.69449847216353522</c:v>
                      </c:pt>
                      <c:pt idx="9">
                        <c:v>0.69013123143882404</c:v>
                      </c:pt>
                      <c:pt idx="10">
                        <c:v>0.64701206506063325</c:v>
                      </c:pt>
                      <c:pt idx="11">
                        <c:v>0.66959639879359534</c:v>
                      </c:pt>
                      <c:pt idx="12">
                        <c:v>0.64965577214796266</c:v>
                      </c:pt>
                      <c:pt idx="13">
                        <c:v>0.63340812669266133</c:v>
                      </c:pt>
                      <c:pt idx="14">
                        <c:v>0.59862170150857763</c:v>
                      </c:pt>
                      <c:pt idx="15">
                        <c:v>0.57476693295108949</c:v>
                      </c:pt>
                      <c:pt idx="16">
                        <c:v>0.53239898898604399</c:v>
                      </c:pt>
                      <c:pt idx="17">
                        <c:v>0.50911754162161627</c:v>
                      </c:pt>
                      <c:pt idx="18">
                        <c:v>0.44997093457763149</c:v>
                      </c:pt>
                      <c:pt idx="19">
                        <c:v>0.46488870347301209</c:v>
                      </c:pt>
                      <c:pt idx="20">
                        <c:v>0.47376433478786673</c:v>
                      </c:pt>
                      <c:pt idx="21">
                        <c:v>0.46070248935128688</c:v>
                      </c:pt>
                      <c:pt idx="22">
                        <c:v>0.52302327815989202</c:v>
                      </c:pt>
                      <c:pt idx="23">
                        <c:v>0.47847634755148349</c:v>
                      </c:pt>
                      <c:pt idx="24">
                        <c:v>0.47719904635072669</c:v>
                      </c:pt>
                      <c:pt idx="25">
                        <c:v>0.42891957324006624</c:v>
                      </c:pt>
                      <c:pt idx="26">
                        <c:v>0.41251189780533981</c:v>
                      </c:pt>
                      <c:pt idx="27">
                        <c:v>0.39368897732989305</c:v>
                      </c:pt>
                      <c:pt idx="28">
                        <c:v>0.39137131046480167</c:v>
                      </c:pt>
                      <c:pt idx="29">
                        <c:v>0.35399116913917289</c:v>
                      </c:pt>
                      <c:pt idx="30">
                        <c:v>0.36264283676113546</c:v>
                      </c:pt>
                      <c:pt idx="31">
                        <c:v>0.33163756215332546</c:v>
                      </c:pt>
                      <c:pt idx="32">
                        <c:v>0.34952258298942007</c:v>
                      </c:pt>
                      <c:pt idx="33">
                        <c:v>0.34128876525817364</c:v>
                      </c:pt>
                      <c:pt idx="34">
                        <c:v>0.31780470585810044</c:v>
                      </c:pt>
                      <c:pt idx="35">
                        <c:v>0.34531033720316995</c:v>
                      </c:pt>
                      <c:pt idx="36">
                        <c:v>0.32770698350132033</c:v>
                      </c:pt>
                      <c:pt idx="37">
                        <c:v>0.35147398606409019</c:v>
                      </c:pt>
                      <c:pt idx="38">
                        <c:v>0.34515847507301517</c:v>
                      </c:pt>
                      <c:pt idx="39">
                        <c:v>0.33351628591814059</c:v>
                      </c:pt>
                      <c:pt idx="40">
                        <c:v>0.3306192767047143</c:v>
                      </c:pt>
                      <c:pt idx="41">
                        <c:v>0.3101294332312628</c:v>
                      </c:pt>
                      <c:pt idx="42">
                        <c:v>0.28772554984017062</c:v>
                      </c:pt>
                      <c:pt idx="43">
                        <c:v>0.26704352939232756</c:v>
                      </c:pt>
                      <c:pt idx="44">
                        <c:v>0.2310497343442893</c:v>
                      </c:pt>
                      <c:pt idx="45">
                        <c:v>0.23582754563254063</c:v>
                      </c:pt>
                      <c:pt idx="46">
                        <c:v>0.22525568515706021</c:v>
                      </c:pt>
                      <c:pt idx="47">
                        <c:v>0.19282990199677039</c:v>
                      </c:pt>
                      <c:pt idx="48">
                        <c:v>0.17993962212798373</c:v>
                      </c:pt>
                      <c:pt idx="49">
                        <c:v>0.22232087773335169</c:v>
                      </c:pt>
                      <c:pt idx="50">
                        <c:v>0.25110278085739945</c:v>
                      </c:pt>
                      <c:pt idx="51">
                        <c:v>0.26372143012656063</c:v>
                      </c:pt>
                      <c:pt idx="52">
                        <c:v>0.24364629118703673</c:v>
                      </c:pt>
                      <c:pt idx="53">
                        <c:v>0.25414649163609543</c:v>
                      </c:pt>
                      <c:pt idx="54">
                        <c:v>0.2902738657126176</c:v>
                      </c:pt>
                      <c:pt idx="55">
                        <c:v>0.28100758491944233</c:v>
                      </c:pt>
                      <c:pt idx="56">
                        <c:v>0.25790821896249094</c:v>
                      </c:pt>
                      <c:pt idx="57">
                        <c:v>0.23274680186447669</c:v>
                      </c:pt>
                      <c:pt idx="58">
                        <c:v>0.40364545960538289</c:v>
                      </c:pt>
                      <c:pt idx="59">
                        <c:v>0.34745114124258991</c:v>
                      </c:pt>
                      <c:pt idx="60">
                        <c:v>0.3478917341405488</c:v>
                      </c:pt>
                      <c:pt idx="61">
                        <c:v>0.39455277288595741</c:v>
                      </c:pt>
                      <c:pt idx="62">
                        <c:v>0.39228577364139949</c:v>
                      </c:pt>
                      <c:pt idx="63">
                        <c:v>0.3465891104076953</c:v>
                      </c:pt>
                      <c:pt idx="64">
                        <c:v>0.39069670986676774</c:v>
                      </c:pt>
                    </c:numCache>
                  </c:numRef>
                </c:val>
                <c:smooth val="0"/>
                <c:extLst>
                  <c:ext xmlns:c16="http://schemas.microsoft.com/office/drawing/2014/chart" uri="{C3380CC4-5D6E-409C-BE32-E72D297353CC}">
                    <c16:uniqueId val="{00000027-1AF2-4EBC-A048-F3675AD7272B}"/>
                  </c:ext>
                </c:extLst>
              </c15:ser>
            </c15:filteredLineSeries>
            <c15:filteredLineSeries>
              <c15:ser>
                <c:idx val="5"/>
                <c:order val="6"/>
                <c:spPr>
                  <a:ln w="25400" cap="rnd" cmpd="sng" algn="ctr">
                    <a:solidFill>
                      <a:srgbClr val="C6B382">
                        <a:lumMod val="100000"/>
                      </a:srgbClr>
                    </a:solidFill>
                    <a:prstDash val="solid"/>
                    <a:round/>
                    <a:headEnd type="none" w="med" len="med"/>
                    <a:tailEnd type="none" w="med" len="med"/>
                  </a:ln>
                </c:spPr>
                <c:marker>
                  <c:symbol val="circle"/>
                  <c:size val="3"/>
                  <c:spPr>
                    <a:solidFill>
                      <a:schemeClr val="accent2"/>
                    </a:solidFill>
                    <a:ln w="25400" cap="rnd" cmpd="sng" algn="ctr">
                      <a:noFill/>
                      <a:prstDash val="solid"/>
                      <a:round/>
                      <a:headEnd type="none" w="med" len="med"/>
                      <a:tailEnd type="none" w="med" len="med"/>
                    </a:ln>
                  </c:spPr>
                </c:marker>
                <c:dPt>
                  <c:idx val="77"/>
                  <c:bubble3D val="0"/>
                  <c:spPr>
                    <a:ln w="25400" cap="rnd" cmpd="sng" algn="ctr">
                      <a:solidFill>
                        <a:schemeClr val="accent4">
                          <a:lumMod val="50000"/>
                        </a:schemeClr>
                      </a:solidFill>
                      <a:prstDash val="solid"/>
                      <a:round/>
                      <a:headEnd type="none" w="med" len="med"/>
                      <a:tailEnd type="none" w="med" len="med"/>
                    </a:ln>
                  </c:spPr>
                  <c:extLst xmlns:c15="http://schemas.microsoft.com/office/drawing/2012/chart">
                    <c:ext xmlns:c16="http://schemas.microsoft.com/office/drawing/2014/chart" uri="{C3380CC4-5D6E-409C-BE32-E72D297353CC}">
                      <c16:uniqueId val="{00000029-1AF2-4EBC-A048-F3675AD7272B}"/>
                    </c:ext>
                  </c:extLst>
                </c:dPt>
                <c:dPt>
                  <c:idx val="80"/>
                  <c:marker>
                    <c:symbol val="circle"/>
                    <c:size val="2"/>
                  </c:marker>
                  <c:bubble3D val="0"/>
                  <c:spPr>
                    <a:ln w="15875" cap="rnd" cmpd="sng" algn="ctr">
                      <a:solidFill>
                        <a:srgbClr val="C6B382">
                          <a:lumMod val="100000"/>
                        </a:srgbClr>
                      </a:solidFill>
                      <a:prstDash val="solid"/>
                      <a:round/>
                      <a:headEnd type="none" w="med" len="med"/>
                      <a:tailEnd type="none" w="med" len="med"/>
                    </a:ln>
                  </c:spPr>
                  <c:extLst xmlns:c15="http://schemas.microsoft.com/office/drawing/2012/chart">
                    <c:ext xmlns:c16="http://schemas.microsoft.com/office/drawing/2014/chart" uri="{C3380CC4-5D6E-409C-BE32-E72D297353CC}">
                      <c16:uniqueId val="{0000002B-1AF2-4EBC-A048-F3675AD7272B}"/>
                    </c:ext>
                  </c:extLst>
                </c:dPt>
                <c:dPt>
                  <c:idx val="83"/>
                  <c:marker>
                    <c:symbol val="circle"/>
                    <c:size val="2"/>
                  </c:marker>
                  <c:bubble3D val="0"/>
                  <c:spPr>
                    <a:ln w="15875" cap="rnd" cmpd="sng" algn="ctr">
                      <a:solidFill>
                        <a:schemeClr val="accent4">
                          <a:lumMod val="50000"/>
                        </a:schemeClr>
                      </a:solidFill>
                      <a:prstDash val="solid"/>
                      <a:round/>
                      <a:headEnd type="none" w="med" len="med"/>
                      <a:tailEnd type="none" w="med" len="med"/>
                    </a:ln>
                  </c:spPr>
                  <c:extLst xmlns:c15="http://schemas.microsoft.com/office/drawing/2012/chart">
                    <c:ext xmlns:c16="http://schemas.microsoft.com/office/drawing/2014/chart" uri="{C3380CC4-5D6E-409C-BE32-E72D297353CC}">
                      <c16:uniqueId val="{0000002D-1AF2-4EBC-A048-F3675AD7272B}"/>
                    </c:ext>
                  </c:extLst>
                </c:dPt>
                <c:dPt>
                  <c:idx val="86"/>
                  <c:marker>
                    <c:symbol val="circle"/>
                    <c:size val="2"/>
                  </c:marker>
                  <c:bubble3D val="0"/>
                  <c:spPr>
                    <a:ln w="15875" cap="rnd" cmpd="sng" algn="ctr">
                      <a:solidFill>
                        <a:schemeClr val="accent4">
                          <a:lumMod val="50000"/>
                        </a:schemeClr>
                      </a:solidFill>
                      <a:prstDash val="solid"/>
                      <a:round/>
                      <a:headEnd type="none" w="med" len="med"/>
                      <a:tailEnd type="none" w="med" len="med"/>
                    </a:ln>
                  </c:spPr>
                  <c:extLst xmlns:c15="http://schemas.microsoft.com/office/drawing/2012/chart">
                    <c:ext xmlns:c16="http://schemas.microsoft.com/office/drawing/2014/chart" uri="{C3380CC4-5D6E-409C-BE32-E72D297353CC}">
                      <c16:uniqueId val="{0000002F-1AF2-4EBC-A048-F3675AD7272B}"/>
                    </c:ext>
                  </c:extLst>
                </c:dPt>
                <c:dPt>
                  <c:idx val="89"/>
                  <c:marker>
                    <c:symbol val="circle"/>
                    <c:size val="2"/>
                  </c:marker>
                  <c:bubble3D val="0"/>
                  <c:spPr>
                    <a:ln w="15875" cap="rnd" cmpd="sng" algn="ctr">
                      <a:solidFill>
                        <a:schemeClr val="accent4">
                          <a:lumMod val="50000"/>
                        </a:schemeClr>
                      </a:solidFill>
                      <a:prstDash val="solid"/>
                      <a:round/>
                      <a:headEnd type="none" w="med" len="med"/>
                      <a:tailEnd type="none" w="med" len="med"/>
                    </a:ln>
                  </c:spPr>
                  <c:extLst xmlns:c15="http://schemas.microsoft.com/office/drawing/2012/chart">
                    <c:ext xmlns:c16="http://schemas.microsoft.com/office/drawing/2014/chart" uri="{C3380CC4-5D6E-409C-BE32-E72D297353CC}">
                      <c16:uniqueId val="{00000031-1AF2-4EBC-A048-F3675AD7272B}"/>
                    </c:ext>
                  </c:extLst>
                </c:dPt>
                <c:cat>
                  <c:numRef>
                    <c:extLst xmlns:c15="http://schemas.microsoft.com/office/drawing/2012/chart">
                      <c:ext xmlns:c15="http://schemas.microsoft.com/office/drawing/2012/chart" uri="{02D57815-91ED-43cb-92C2-25804820EDAC}">
                        <c15:formulaRef>
                          <c15:sqref>'2'!$Y$150:$Y$221</c15:sqref>
                        </c15:formulaRef>
                      </c:ext>
                    </c:extLst>
                    <c:numCache>
                      <c:formatCode>yyyy</c:formatCode>
                      <c:ptCount val="72"/>
                      <c:pt idx="6">
                        <c:v>44377</c:v>
                      </c:pt>
                      <c:pt idx="18">
                        <c:v>44742</c:v>
                      </c:pt>
                      <c:pt idx="30">
                        <c:v>45107</c:v>
                      </c:pt>
                      <c:pt idx="42">
                        <c:v>45473</c:v>
                      </c:pt>
                      <c:pt idx="54">
                        <c:v>45838</c:v>
                      </c:pt>
                      <c:pt idx="66">
                        <c:v>46203</c:v>
                      </c:pt>
                    </c:numCache>
                  </c:numRef>
                </c:cat>
                <c:val>
                  <c:numRef>
                    <c:extLst xmlns:c15="http://schemas.microsoft.com/office/drawing/2012/chart">
                      <c:ext xmlns:c15="http://schemas.microsoft.com/office/drawing/2012/chart" uri="{02D57815-91ED-43cb-92C2-25804820EDAC}">
                        <c15:formulaRef>
                          <c15:sqref>'2'!$AG$150:$AG$221</c15:sqref>
                        </c15:formulaRef>
                      </c:ext>
                    </c:extLst>
                    <c:numCache>
                      <c:formatCode>0.0</c:formatCode>
                      <c:ptCount val="72"/>
                      <c:pt idx="0">
                        <c:v>1.8829870115835912</c:v>
                      </c:pt>
                      <c:pt idx="1">
                        <c:v>1.8769033917160789</c:v>
                      </c:pt>
                      <c:pt idx="2">
                        <c:v>1.8330589625610259</c:v>
                      </c:pt>
                      <c:pt idx="3">
                        <c:v>1.4742929440154855</c:v>
                      </c:pt>
                      <c:pt idx="4">
                        <c:v>1.4649828927586763</c:v>
                      </c:pt>
                      <c:pt idx="5">
                        <c:v>1.410569577235687</c:v>
                      </c:pt>
                      <c:pt idx="6">
                        <c:v>1.379612570106713</c:v>
                      </c:pt>
                      <c:pt idx="7">
                        <c:v>1.3019499724502261</c:v>
                      </c:pt>
                      <c:pt idx="8">
                        <c:v>1.2946660464084174</c:v>
                      </c:pt>
                      <c:pt idx="9">
                        <c:v>1.2970807175039627</c:v>
                      </c:pt>
                      <c:pt idx="10">
                        <c:v>1.2681911796387197</c:v>
                      </c:pt>
                      <c:pt idx="11">
                        <c:v>1.2118379420815981</c:v>
                      </c:pt>
                      <c:pt idx="12">
                        <c:v>1.2009489326789975</c:v>
                      </c:pt>
                      <c:pt idx="13">
                        <c:v>1.1790313548945097</c:v>
                      </c:pt>
                      <c:pt idx="14">
                        <c:v>1.1870715352153258</c:v>
                      </c:pt>
                      <c:pt idx="15">
                        <c:v>1.1757403197905147</c:v>
                      </c:pt>
                      <c:pt idx="16">
                        <c:v>1.1429232905852484</c:v>
                      </c:pt>
                      <c:pt idx="17">
                        <c:v>1.166066161969078</c:v>
                      </c:pt>
                      <c:pt idx="18">
                        <c:v>1.1148602636011573</c:v>
                      </c:pt>
                      <c:pt idx="19">
                        <c:v>1.1638580729138985</c:v>
                      </c:pt>
                      <c:pt idx="20">
                        <c:v>1.1437196631921851</c:v>
                      </c:pt>
                      <c:pt idx="21">
                        <c:v>1.1521372806544068</c:v>
                      </c:pt>
                      <c:pt idx="22">
                        <c:v>1.1745815861291669</c:v>
                      </c:pt>
                      <c:pt idx="23">
                        <c:v>1.1257299293292187</c:v>
                      </c:pt>
                      <c:pt idx="24">
                        <c:v>1.1409967802746577</c:v>
                      </c:pt>
                      <c:pt idx="25">
                        <c:v>1.067598716244099</c:v>
                      </c:pt>
                      <c:pt idx="26">
                        <c:v>1.053126360498116</c:v>
                      </c:pt>
                      <c:pt idx="27">
                        <c:v>1.049891988558016</c:v>
                      </c:pt>
                      <c:pt idx="28">
                        <c:v>1.0319791492662644</c:v>
                      </c:pt>
                      <c:pt idx="29">
                        <c:v>1.0018845846950508</c:v>
                      </c:pt>
                      <c:pt idx="30">
                        <c:v>0.9902723172255774</c:v>
                      </c:pt>
                      <c:pt idx="31">
                        <c:v>0.98342796883959893</c:v>
                      </c:pt>
                      <c:pt idx="32">
                        <c:v>0.96644536569938355</c:v>
                      </c:pt>
                      <c:pt idx="33">
                        <c:v>0.96541694901658215</c:v>
                      </c:pt>
                      <c:pt idx="34">
                        <c:v>0.97170624352178203</c:v>
                      </c:pt>
                      <c:pt idx="35">
                        <c:v>0.99896357620399279</c:v>
                      </c:pt>
                      <c:pt idx="36">
                        <c:v>1.009751782204162</c:v>
                      </c:pt>
                      <c:pt idx="37">
                        <c:v>1.0261341318719535</c:v>
                      </c:pt>
                      <c:pt idx="38">
                        <c:v>1.0340223744022583</c:v>
                      </c:pt>
                      <c:pt idx="39">
                        <c:v>1.0405436747066807</c:v>
                      </c:pt>
                      <c:pt idx="40">
                        <c:v>1.0094944490281481</c:v>
                      </c:pt>
                      <c:pt idx="41">
                        <c:v>0.98659700242761605</c:v>
                      </c:pt>
                      <c:pt idx="42">
                        <c:v>0.98244105393287195</c:v>
                      </c:pt>
                      <c:pt idx="43">
                        <c:v>0.99150120190458024</c:v>
                      </c:pt>
                      <c:pt idx="44">
                        <c:v>0.97663117015048073</c:v>
                      </c:pt>
                      <c:pt idx="45">
                        <c:v>1.003964385591688</c:v>
                      </c:pt>
                      <c:pt idx="46">
                        <c:v>1.0150942661675906</c:v>
                      </c:pt>
                      <c:pt idx="47">
                        <c:v>0.9783527745522248</c:v>
                      </c:pt>
                      <c:pt idx="48">
                        <c:v>0.97208384693427163</c:v>
                      </c:pt>
                      <c:pt idx="49">
                        <c:v>0.99726414823500409</c:v>
                      </c:pt>
                      <c:pt idx="50">
                        <c:v>1.0266174064067073</c:v>
                      </c:pt>
                      <c:pt idx="51">
                        <c:v>1.0313205895101925</c:v>
                      </c:pt>
                      <c:pt idx="52">
                        <c:v>1.010035600793787</c:v>
                      </c:pt>
                      <c:pt idx="53">
                        <c:v>1.0246946264665986</c:v>
                      </c:pt>
                      <c:pt idx="54">
                        <c:v>1.0856777920390839</c:v>
                      </c:pt>
                      <c:pt idx="55">
                        <c:v>1.0779857601023641</c:v>
                      </c:pt>
                      <c:pt idx="56">
                        <c:v>1.1538390018879892</c:v>
                      </c:pt>
                      <c:pt idx="57">
                        <c:v>1.2068788587984955</c:v>
                      </c:pt>
                      <c:pt idx="58">
                        <c:v>1.5328188618573704</c:v>
                      </c:pt>
                      <c:pt idx="59">
                        <c:v>1.6122248635998784</c:v>
                      </c:pt>
                      <c:pt idx="60">
                        <c:v>1.6130462311472977</c:v>
                      </c:pt>
                      <c:pt idx="61">
                        <c:v>1.6367081542972524</c:v>
                      </c:pt>
                      <c:pt idx="62">
                        <c:v>1.6027575095618136</c:v>
                      </c:pt>
                      <c:pt idx="63">
                        <c:v>1.5949295954623661</c:v>
                      </c:pt>
                      <c:pt idx="64">
                        <c:v>1.5810170048721688</c:v>
                      </c:pt>
                    </c:numCache>
                  </c:numRef>
                </c:val>
                <c:smooth val="0"/>
                <c:extLst xmlns:c15="http://schemas.microsoft.com/office/drawing/2012/chart">
                  <c:ext xmlns:c16="http://schemas.microsoft.com/office/drawing/2014/chart" uri="{C3380CC4-5D6E-409C-BE32-E72D297353CC}">
                    <c16:uniqueId val="{00000032-1AF2-4EBC-A048-F3675AD7272B}"/>
                  </c:ext>
                </c:extLst>
              </c15:ser>
            </c15:filteredLineSeries>
          </c:ext>
        </c:extLst>
      </c:lineChart>
      <c:catAx>
        <c:axId val="53076352"/>
        <c:scaling>
          <c:orientation val="minMax"/>
        </c:scaling>
        <c:delete val="1"/>
        <c:axPos val="b"/>
        <c:numFmt formatCode="m/d/yyyy" sourceLinked="1"/>
        <c:majorTickMark val="none"/>
        <c:minorTickMark val="none"/>
        <c:tickLblPos val="none"/>
        <c:crossAx val="53077888"/>
        <c:crosses val="autoZero"/>
        <c:auto val="0"/>
        <c:lblAlgn val="ctr"/>
        <c:lblOffset val="100"/>
        <c:tickLblSkip val="12"/>
        <c:noMultiLvlLbl val="0"/>
      </c:catAx>
      <c:valAx>
        <c:axId val="53077888"/>
        <c:scaling>
          <c:orientation val="minMax"/>
          <c:max val="2"/>
          <c:min val="0"/>
        </c:scaling>
        <c:delete val="0"/>
        <c:axPos val="l"/>
        <c:majorGridlines>
          <c:spPr>
            <a:ln w="3175" cap="flat" cmpd="sng" algn="ctr">
              <a:solidFill>
                <a:srgbClr val="B0B0B0"/>
              </a:solidFill>
              <a:prstDash val="solid"/>
              <a:round/>
              <a:headEnd type="none" w="med" len="med"/>
              <a:tailEnd type="none" w="med" len="med"/>
            </a:ln>
            <a:effectLst/>
          </c:spPr>
        </c:majorGridlines>
        <c:numFmt formatCode="#,##0.0" sourceLinked="0"/>
        <c:majorTickMark val="none"/>
        <c:minorTickMark val="none"/>
        <c:tickLblPos val="nextTo"/>
        <c:spPr>
          <a:ln w="25400">
            <a:noFill/>
            <a:prstDash val="solid"/>
          </a:ln>
        </c:spPr>
        <c:txPr>
          <a:bodyPr rot="0" vert="horz"/>
          <a:lstStyle/>
          <a:p>
            <a:pPr>
              <a:defRPr/>
            </a:pPr>
            <a:endParaRPr lang="sl-SI"/>
          </a:p>
        </c:txPr>
        <c:crossAx val="53076352"/>
        <c:crosses val="autoZero"/>
        <c:crossBetween val="between"/>
        <c:majorUnit val="0.2"/>
        <c:minorUnit val="4.0000000000000008E-2"/>
      </c:valAx>
      <c:catAx>
        <c:axId val="53079424"/>
        <c:scaling>
          <c:orientation val="minMax"/>
        </c:scaling>
        <c:delete val="0"/>
        <c:axPos val="b"/>
        <c:majorGridlines>
          <c:spPr>
            <a:ln w="3175" cap="flat" cmpd="sng" algn="ctr">
              <a:noFill/>
              <a:prstDash val="sysDash"/>
              <a:round/>
            </a:ln>
            <a:effectLst/>
            <a:extLst>
              <a:ext uri="{91240B29-F687-4F45-9708-019B960494DF}">
                <a14:hiddenLine xmlns:a14="http://schemas.microsoft.com/office/drawing/2010/main" w="3175" cap="flat" cmpd="sng" algn="ctr">
                  <a:solidFill>
                    <a:sysClr val="window" lastClr="FFFFFF">
                      <a:lumMod val="75000"/>
                    </a:sysClr>
                  </a:solidFill>
                  <a:prstDash val="sysDash"/>
                  <a:round/>
                </a14:hiddenLine>
              </a:ext>
            </a:extLst>
          </c:spPr>
        </c:majorGridlines>
        <c:numFmt formatCode="yy" sourceLinked="0"/>
        <c:majorTickMark val="out"/>
        <c:minorTickMark val="none"/>
        <c:tickLblPos val="low"/>
        <c:spPr>
          <a:ln w="6350">
            <a:solidFill>
              <a:srgbClr val="B0B0B0"/>
            </a:solidFill>
          </a:ln>
        </c:spPr>
        <c:txPr>
          <a:bodyPr rot="0" vert="horz"/>
          <a:lstStyle/>
          <a:p>
            <a:pPr>
              <a:defRPr/>
            </a:pPr>
            <a:endParaRPr lang="sl-SI"/>
          </a:p>
        </c:txPr>
        <c:crossAx val="53412992"/>
        <c:crosses val="autoZero"/>
        <c:auto val="0"/>
        <c:lblAlgn val="ctr"/>
        <c:lblOffset val="100"/>
        <c:tickLblSkip val="1"/>
        <c:tickMarkSkip val="12"/>
        <c:noMultiLvlLbl val="0"/>
      </c:catAx>
      <c:valAx>
        <c:axId val="53412992"/>
        <c:scaling>
          <c:orientation val="minMax"/>
        </c:scaling>
        <c:delete val="0"/>
        <c:axPos val="r"/>
        <c:numFmt formatCode="#,##0.0" sourceLinked="0"/>
        <c:majorTickMark val="none"/>
        <c:minorTickMark val="none"/>
        <c:tickLblPos val="nextTo"/>
        <c:spPr>
          <a:ln>
            <a:noFill/>
          </a:ln>
        </c:spPr>
        <c:crossAx val="53079424"/>
        <c:crosses val="max"/>
        <c:crossBetween val="between"/>
        <c:majorUnit val="0.30000000000000004"/>
      </c:valAx>
      <c:spPr>
        <a:noFill/>
        <a:ln w="25400">
          <a:noFill/>
          <a:prstDash val="solid"/>
        </a:ln>
        <a:effectLst/>
        <a:extLst>
          <a:ext uri="{91240B29-F687-4F45-9708-019B960494DF}">
            <a14:hiddenLine xmlns:a14="http://schemas.microsoft.com/office/drawing/2010/main" w="25400">
              <a:solidFill>
                <a:sysClr val="window" lastClr="FFFFFF">
                  <a:lumMod val="75000"/>
                </a:sysClr>
              </a:solidFill>
              <a:prstDash val="solid"/>
            </a14:hiddenLine>
          </a:ext>
        </a:extLst>
      </c:spPr>
    </c:plotArea>
    <c:legend>
      <c:legendPos val="r"/>
      <c:layout>
        <c:manualLayout>
          <c:xMode val="edge"/>
          <c:yMode val="edge"/>
          <c:x val="1.2059763278845587E-2"/>
          <c:y val="0.78453465111715637"/>
          <c:w val="0.85588989082277911"/>
          <c:h val="0.19650608926019442"/>
        </c:manualLayout>
      </c:layout>
      <c:overlay val="0"/>
      <c:spPr>
        <a:noFill/>
        <a:ln w="25400">
          <a:noFill/>
        </a:ln>
      </c:spPr>
    </c:legend>
    <c:plotVisOnly val="1"/>
    <c:dispBlanksAs val="gap"/>
    <c:showDLblsOverMax val="0"/>
  </c:chart>
  <c:spPr>
    <a:noFill/>
    <a:ln w="9525">
      <a:noFill/>
    </a:ln>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63034445687389"/>
          <c:y val="6.8933009489579838E-2"/>
          <c:w val="0.82563732148823965"/>
          <c:h val="0.58333078019369344"/>
        </c:manualLayout>
      </c:layout>
      <c:lineChart>
        <c:grouping val="standard"/>
        <c:varyColors val="0"/>
        <c:ser>
          <c:idx val="1"/>
          <c:order val="0"/>
          <c:tx>
            <c:strRef>
              <c:f>'2'!$O$2</c:f>
              <c:strCache>
                <c:ptCount val="1"/>
                <c:pt idx="0">
                  <c:v>Posojila nebančnemu sektorju</c:v>
                </c:pt>
              </c:strCache>
            </c:strRef>
          </c:tx>
          <c:spPr>
            <a:ln w="15875" cap="rnd" cmpd="sng" algn="ctr">
              <a:solidFill>
                <a:schemeClr val="accent4">
                  <a:lumMod val="75000"/>
                </a:schemeClr>
              </a:solidFill>
              <a:prstDash val="solid"/>
              <a:round/>
              <a:headEnd type="none" w="med" len="med"/>
              <a:tailEnd type="none" w="med" len="med"/>
            </a:ln>
            <a:effectLst/>
          </c:spPr>
          <c:marker>
            <c:symbol val="none"/>
          </c:marker>
          <c:cat>
            <c:numRef>
              <c:f>'2'!$N$54:$N$125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'2'!$O$54:$O$125</c:f>
              <c:numCache>
                <c:formatCode>0.0</c:formatCode>
                <c:ptCount val="72"/>
                <c:pt idx="0">
                  <c:v>-0.55656203177003594</c:v>
                </c:pt>
                <c:pt idx="1">
                  <c:v>-1.0272638822957147</c:v>
                </c:pt>
                <c:pt idx="2">
                  <c:v>-0.58135129802384666</c:v>
                </c:pt>
                <c:pt idx="3">
                  <c:v>-0.39750933103916974</c:v>
                </c:pt>
                <c:pt idx="4">
                  <c:v>0.58337280289617599</c:v>
                </c:pt>
                <c:pt idx="5">
                  <c:v>2.2295192971396371</c:v>
                </c:pt>
                <c:pt idx="6">
                  <c:v>3.0719552507270542</c:v>
                </c:pt>
                <c:pt idx="7">
                  <c:v>2.9046312635664817</c:v>
                </c:pt>
                <c:pt idx="8">
                  <c:v>2.83252836616672</c:v>
                </c:pt>
                <c:pt idx="9">
                  <c:v>4.486705809112812</c:v>
                </c:pt>
                <c:pt idx="10">
                  <c:v>4.8119195131584691</c:v>
                </c:pt>
                <c:pt idx="11">
                  <c:v>6.2995046862770687</c:v>
                </c:pt>
                <c:pt idx="12">
                  <c:v>7.225843354442163</c:v>
                </c:pt>
                <c:pt idx="13">
                  <c:v>7.8936880522521014</c:v>
                </c:pt>
                <c:pt idx="14">
                  <c:v>8.1481665207118645</c:v>
                </c:pt>
                <c:pt idx="15">
                  <c:v>10.000286147474524</c:v>
                </c:pt>
                <c:pt idx="16">
                  <c:v>10.482711957392144</c:v>
                </c:pt>
                <c:pt idx="17">
                  <c:v>10.661439284840002</c:v>
                </c:pt>
                <c:pt idx="18">
                  <c:v>11.673199400389734</c:v>
                </c:pt>
                <c:pt idx="19">
                  <c:v>13.021125525710687</c:v>
                </c:pt>
                <c:pt idx="20">
                  <c:v>13.04753903443947</c:v>
                </c:pt>
                <c:pt idx="21">
                  <c:v>11.888085196102761</c:v>
                </c:pt>
                <c:pt idx="22">
                  <c:v>11.988329103485862</c:v>
                </c:pt>
                <c:pt idx="23">
                  <c:v>9.9521446277947447</c:v>
                </c:pt>
                <c:pt idx="24">
                  <c:v>9.4869937076928146</c:v>
                </c:pt>
                <c:pt idx="25">
                  <c:v>5.1092455583949592</c:v>
                </c:pt>
                <c:pt idx="26">
                  <c:v>3.5839516409836625</c:v>
                </c:pt>
                <c:pt idx="27">
                  <c:v>3.3350133614838517</c:v>
                </c:pt>
                <c:pt idx="28">
                  <c:v>2.7081316008566336</c:v>
                </c:pt>
                <c:pt idx="29">
                  <c:v>1.9933932546038147</c:v>
                </c:pt>
                <c:pt idx="30">
                  <c:v>0.57077956085271886</c:v>
                </c:pt>
                <c:pt idx="31">
                  <c:v>-0.59571310725339277</c:v>
                </c:pt>
                <c:pt idx="32">
                  <c:v>-1.1007537231397357</c:v>
                </c:pt>
                <c:pt idx="33">
                  <c:v>-1.6261759199110104</c:v>
                </c:pt>
                <c:pt idx="34">
                  <c:v>-2.2793360821105613</c:v>
                </c:pt>
                <c:pt idx="35">
                  <c:v>-2.1916932710117076</c:v>
                </c:pt>
                <c:pt idx="36">
                  <c:v>-2.9297120402095644</c:v>
                </c:pt>
                <c:pt idx="37">
                  <c:v>0.50366974680990939</c:v>
                </c:pt>
                <c:pt idx="38">
                  <c:v>1.1435872953361903</c:v>
                </c:pt>
                <c:pt idx="39">
                  <c:v>0.69333800085014108</c:v>
                </c:pt>
                <c:pt idx="40">
                  <c:v>0.51619932757611675</c:v>
                </c:pt>
                <c:pt idx="41">
                  <c:v>0.96936046734963366</c:v>
                </c:pt>
                <c:pt idx="42">
                  <c:v>1.0164898345671691</c:v>
                </c:pt>
                <c:pt idx="43">
                  <c:v>1.3993498379388125</c:v>
                </c:pt>
                <c:pt idx="44">
                  <c:v>4.4437381730622727</c:v>
                </c:pt>
                <c:pt idx="45">
                  <c:v>4.0309621233791448</c:v>
                </c:pt>
                <c:pt idx="46">
                  <c:v>4.7509194159730317</c:v>
                </c:pt>
                <c:pt idx="47">
                  <c:v>5.4621530036235155</c:v>
                </c:pt>
                <c:pt idx="48">
                  <c:v>6.3045422536257556</c:v>
                </c:pt>
                <c:pt idx="49">
                  <c:v>7.1799040540117876</c:v>
                </c:pt>
                <c:pt idx="50">
                  <c:v>7.6134635969434372</c:v>
                </c:pt>
                <c:pt idx="51">
                  <c:v>7.4117664187161036</c:v>
                </c:pt>
                <c:pt idx="52">
                  <c:v>8.3677811578111836</c:v>
                </c:pt>
                <c:pt idx="53">
                  <c:v>7.8455814246143118</c:v>
                </c:pt>
                <c:pt idx="54">
                  <c:v>8.4361668319624208</c:v>
                </c:pt>
                <c:pt idx="55">
                  <c:v>9.1083522458416546</c:v>
                </c:pt>
                <c:pt idx="56">
                  <c:v>6.1603586940923272</c:v>
                </c:pt>
                <c:pt idx="57">
                  <c:v>7.010830401061674</c:v>
                </c:pt>
                <c:pt idx="58">
                  <c:v>7.0783774422287449</c:v>
                </c:pt>
                <c:pt idx="59">
                  <c:v>8.576832163950554</c:v>
                </c:pt>
                <c:pt idx="60">
                  <c:v>8.8696302642207634</c:v>
                </c:pt>
                <c:pt idx="61">
                  <c:v>8.7881643111229923</c:v>
                </c:pt>
                <c:pt idx="62">
                  <c:v>9.47808114683124</c:v>
                </c:pt>
                <c:pt idx="63">
                  <c:v>10.667409378154158</c:v>
                </c:pt>
                <c:pt idx="64">
                  <c:v>10.24889705139611</c:v>
                </c:pt>
              </c:numCache>
            </c:numRef>
          </c:val>
          <c:smooth val="0"/>
          <c:extLst xmlns:c15="http://schemas.microsoft.com/office/drawing/2012/chart">
            <c:ext xmlns:c16="http://schemas.microsoft.com/office/drawing/2014/chart" uri="{C3380CC4-5D6E-409C-BE32-E72D297353CC}">
              <c16:uniqueId val="{00000000-3F3C-4510-B4DD-D6384BF26E16}"/>
            </c:ext>
          </c:extLst>
        </c:ser>
        <c:ser>
          <c:idx val="0"/>
          <c:order val="1"/>
          <c:tx>
            <c:strRef>
              <c:f>'2'!$P$2</c:f>
              <c:strCache>
                <c:ptCount val="1"/>
                <c:pt idx="0">
                  <c:v>Posojila nefinančnim družbam</c:v>
                </c:pt>
              </c:strCache>
            </c:strRef>
          </c:tx>
          <c:spPr>
            <a:ln w="15875" cap="rnd" cmpd="sng" algn="ctr">
              <a:solidFill>
                <a:srgbClr val="1D694F">
                  <a:lumMod val="100000"/>
                </a:srgbClr>
              </a:solidFill>
              <a:prstDash val="solid"/>
              <a:round/>
              <a:headEnd type="none" w="med" len="med"/>
              <a:tailEnd type="none" w="med" len="med"/>
            </a:ln>
          </c:spPr>
          <c:marker>
            <c:symbol val="none"/>
          </c:marker>
          <c:cat>
            <c:numRef>
              <c:f>'2'!$N$54:$N$125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'2'!$P$54:$P$125</c:f>
              <c:numCache>
                <c:formatCode>0.0</c:formatCode>
                <c:ptCount val="72"/>
                <c:pt idx="0">
                  <c:v>-1.9365373714444023</c:v>
                </c:pt>
                <c:pt idx="1">
                  <c:v>-2.7703297841671359</c:v>
                </c:pt>
                <c:pt idx="2">
                  <c:v>-3.6189788992371907</c:v>
                </c:pt>
                <c:pt idx="3">
                  <c:v>-3.5515900794391486</c:v>
                </c:pt>
                <c:pt idx="4">
                  <c:v>-1.3257530731795808</c:v>
                </c:pt>
                <c:pt idx="5">
                  <c:v>-7.719179122479547E-2</c:v>
                </c:pt>
                <c:pt idx="6">
                  <c:v>1.2638227988205353</c:v>
                </c:pt>
                <c:pt idx="7">
                  <c:v>0.65487550825706897</c:v>
                </c:pt>
                <c:pt idx="8">
                  <c:v>0.61281137760440529</c:v>
                </c:pt>
                <c:pt idx="9">
                  <c:v>5.0655390884167151</c:v>
                </c:pt>
                <c:pt idx="10">
                  <c:v>4.6200857960303265</c:v>
                </c:pt>
                <c:pt idx="11">
                  <c:v>6.2811752848838331</c:v>
                </c:pt>
                <c:pt idx="12">
                  <c:v>7.4840555276098675</c:v>
                </c:pt>
                <c:pt idx="13">
                  <c:v>8.7137929636921676</c:v>
                </c:pt>
                <c:pt idx="14">
                  <c:v>8.6166777656033311</c:v>
                </c:pt>
                <c:pt idx="15">
                  <c:v>11.771324092651426</c:v>
                </c:pt>
                <c:pt idx="16">
                  <c:v>11.912171997434552</c:v>
                </c:pt>
                <c:pt idx="17">
                  <c:v>13.091132090992176</c:v>
                </c:pt>
                <c:pt idx="18">
                  <c:v>15.541808649600686</c:v>
                </c:pt>
                <c:pt idx="19">
                  <c:v>18.401760588383631</c:v>
                </c:pt>
                <c:pt idx="20">
                  <c:v>17.733459336840983</c:v>
                </c:pt>
                <c:pt idx="21">
                  <c:v>14.473346392782126</c:v>
                </c:pt>
                <c:pt idx="22">
                  <c:v>15.735853133135524</c:v>
                </c:pt>
                <c:pt idx="23">
                  <c:v>12.763668254346495</c:v>
                </c:pt>
                <c:pt idx="24">
                  <c:v>11.949728840800322</c:v>
                </c:pt>
                <c:pt idx="25">
                  <c:v>7.9175544930841335</c:v>
                </c:pt>
                <c:pt idx="26">
                  <c:v>5.4438694938041099</c:v>
                </c:pt>
                <c:pt idx="27">
                  <c:v>6.0680194422576328</c:v>
                </c:pt>
                <c:pt idx="28">
                  <c:v>4.9054908271593423</c:v>
                </c:pt>
                <c:pt idx="29">
                  <c:v>4.2558128617983026</c:v>
                </c:pt>
                <c:pt idx="30">
                  <c:v>1.1782808113952825</c:v>
                </c:pt>
                <c:pt idx="31">
                  <c:v>-1.0581943620138756</c:v>
                </c:pt>
                <c:pt idx="32">
                  <c:v>-1.558874691444212</c:v>
                </c:pt>
                <c:pt idx="33">
                  <c:v>-2.5419550146879022</c:v>
                </c:pt>
                <c:pt idx="34">
                  <c:v>-3.9812835314317563</c:v>
                </c:pt>
                <c:pt idx="35">
                  <c:v>-4.9477741781744573</c:v>
                </c:pt>
                <c:pt idx="36">
                  <c:v>-6.9454515418039602</c:v>
                </c:pt>
                <c:pt idx="37">
                  <c:v>-4.8662805157487004</c:v>
                </c:pt>
                <c:pt idx="38">
                  <c:v>-3.444340618892372</c:v>
                </c:pt>
                <c:pt idx="39">
                  <c:v>-5.2896556239472314</c:v>
                </c:pt>
                <c:pt idx="40">
                  <c:v>-5.0642522876124918</c:v>
                </c:pt>
                <c:pt idx="41">
                  <c:v>-4.5404085688997782</c:v>
                </c:pt>
                <c:pt idx="42">
                  <c:v>-4.7127112296134417</c:v>
                </c:pt>
                <c:pt idx="43">
                  <c:v>-4.0760141710657782</c:v>
                </c:pt>
                <c:pt idx="44">
                  <c:v>-3.4083250758559558</c:v>
                </c:pt>
                <c:pt idx="45">
                  <c:v>-4.4079077876200801</c:v>
                </c:pt>
                <c:pt idx="46">
                  <c:v>-3.238541608617107</c:v>
                </c:pt>
                <c:pt idx="47">
                  <c:v>-2.0654113472324154</c:v>
                </c:pt>
                <c:pt idx="48">
                  <c:v>-0.34258491127908686</c:v>
                </c:pt>
                <c:pt idx="49">
                  <c:v>1.6685396332606794</c:v>
                </c:pt>
                <c:pt idx="50">
                  <c:v>0.87332290839059468</c:v>
                </c:pt>
                <c:pt idx="51">
                  <c:v>0.10371350612801145</c:v>
                </c:pt>
                <c:pt idx="52">
                  <c:v>0.90853484745132551</c:v>
                </c:pt>
                <c:pt idx="53">
                  <c:v>-0.10135670220821069</c:v>
                </c:pt>
                <c:pt idx="54">
                  <c:v>1.1968941523037957</c:v>
                </c:pt>
                <c:pt idx="55">
                  <c:v>2.0671229579168671</c:v>
                </c:pt>
                <c:pt idx="56">
                  <c:v>1.2294414428334788</c:v>
                </c:pt>
                <c:pt idx="57">
                  <c:v>3.4902812731494981</c:v>
                </c:pt>
                <c:pt idx="58">
                  <c:v>3.0311283241649001</c:v>
                </c:pt>
                <c:pt idx="59">
                  <c:v>4.3528075880397976</c:v>
                </c:pt>
                <c:pt idx="60">
                  <c:v>5.2784606811221435</c:v>
                </c:pt>
                <c:pt idx="61">
                  <c:v>4.6503402235507307</c:v>
                </c:pt>
                <c:pt idx="62">
                  <c:v>4.7840207017124214</c:v>
                </c:pt>
                <c:pt idx="63">
                  <c:v>7.0149678210382538</c:v>
                </c:pt>
                <c:pt idx="64">
                  <c:v>6.429061355514798</c:v>
                </c:pt>
              </c:numCache>
            </c:numRef>
          </c:val>
          <c:smooth val="0"/>
          <c:extLst>
            <c:ext xmlns:c16="http://schemas.microsoft.com/office/drawing/2014/chart" uri="{C3380CC4-5D6E-409C-BE32-E72D297353CC}">
              <c16:uniqueId val="{00000001-3F3C-4510-B4DD-D6384BF26E16}"/>
            </c:ext>
          </c:extLst>
        </c:ser>
        <c:ser>
          <c:idx val="2"/>
          <c:order val="2"/>
          <c:tx>
            <c:strRef>
              <c:f>'2'!$Q$2</c:f>
              <c:strCache>
                <c:ptCount val="1"/>
                <c:pt idx="0">
                  <c:v>Stanovanjska posojila gospodinjstvom</c:v>
                </c:pt>
              </c:strCache>
            </c:strRef>
          </c:tx>
          <c:spPr>
            <a:ln w="15875" cap="rnd" cmpd="sng" algn="ctr">
              <a:solidFill>
                <a:schemeClr val="accent1"/>
              </a:solidFill>
              <a:prstDash val="solid"/>
              <a:round/>
              <a:headEnd type="none" w="med" len="med"/>
              <a:tailEnd type="none" w="med" len="med"/>
            </a:ln>
          </c:spPr>
          <c:marker>
            <c:symbol val="none"/>
          </c:marker>
          <c:cat>
            <c:numRef>
              <c:f>'2'!$N$54:$N$125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'2'!$Q$54:$Q$125</c:f>
              <c:numCache>
                <c:formatCode>0.0</c:formatCode>
                <c:ptCount val="72"/>
                <c:pt idx="0">
                  <c:v>3.9733150035503817</c:v>
                </c:pt>
                <c:pt idx="1">
                  <c:v>3.8155548831526609</c:v>
                </c:pt>
                <c:pt idx="2">
                  <c:v>4.2214388136187164</c:v>
                </c:pt>
                <c:pt idx="3">
                  <c:v>4.788568529780024</c:v>
                </c:pt>
                <c:pt idx="4">
                  <c:v>5.6346062599627933</c:v>
                </c:pt>
                <c:pt idx="5">
                  <c:v>6.6000311902108422</c:v>
                </c:pt>
                <c:pt idx="6">
                  <c:v>7.2330553751768889</c:v>
                </c:pt>
                <c:pt idx="7">
                  <c:v>7.6855488572814989</c:v>
                </c:pt>
                <c:pt idx="8">
                  <c:v>8.0512181050045548</c:v>
                </c:pt>
                <c:pt idx="9">
                  <c:v>8.1404498842140747</c:v>
                </c:pt>
                <c:pt idx="10">
                  <c:v>8.6255612582148089</c:v>
                </c:pt>
                <c:pt idx="11">
                  <c:v>9.0551156061113183</c:v>
                </c:pt>
                <c:pt idx="12">
                  <c:v>9.5205974719999595</c:v>
                </c:pt>
                <c:pt idx="13">
                  <c:v>10.173238385329618</c:v>
                </c:pt>
                <c:pt idx="14">
                  <c:v>11.014237741896583</c:v>
                </c:pt>
                <c:pt idx="15">
                  <c:v>11.399374067192136</c:v>
                </c:pt>
                <c:pt idx="16">
                  <c:v>11.683511248065948</c:v>
                </c:pt>
                <c:pt idx="17">
                  <c:v>11.93856958963182</c:v>
                </c:pt>
                <c:pt idx="18">
                  <c:v>11.902058164227491</c:v>
                </c:pt>
                <c:pt idx="19">
                  <c:v>11.805666895013767</c:v>
                </c:pt>
                <c:pt idx="20">
                  <c:v>11.632339075002495</c:v>
                </c:pt>
                <c:pt idx="21">
                  <c:v>11.043459229192765</c:v>
                </c:pt>
                <c:pt idx="22">
                  <c:v>10.466043375404332</c:v>
                </c:pt>
                <c:pt idx="23">
                  <c:v>9.9463830606822299</c:v>
                </c:pt>
                <c:pt idx="24">
                  <c:v>9.1954064813351</c:v>
                </c:pt>
                <c:pt idx="25">
                  <c:v>8.3921350329312805</c:v>
                </c:pt>
                <c:pt idx="26">
                  <c:v>6.9927968374904115</c:v>
                </c:pt>
                <c:pt idx="27">
                  <c:v>5.8700080629071394</c:v>
                </c:pt>
                <c:pt idx="28">
                  <c:v>4.6827732931468136</c:v>
                </c:pt>
                <c:pt idx="29">
                  <c:v>3.3097759264612003</c:v>
                </c:pt>
                <c:pt idx="30">
                  <c:v>2.3150364862542183</c:v>
                </c:pt>
                <c:pt idx="31">
                  <c:v>1.6364470505947137</c:v>
                </c:pt>
                <c:pt idx="32">
                  <c:v>0.97490346529478522</c:v>
                </c:pt>
                <c:pt idx="33">
                  <c:v>0.79523839352220183</c:v>
                </c:pt>
                <c:pt idx="34">
                  <c:v>0.54557905743533031</c:v>
                </c:pt>
                <c:pt idx="35">
                  <c:v>0.58174306783729257</c:v>
                </c:pt>
                <c:pt idx="36">
                  <c:v>0.60728799903633224</c:v>
                </c:pt>
                <c:pt idx="37">
                  <c:v>0.78637867060660227</c:v>
                </c:pt>
                <c:pt idx="38">
                  <c:v>0.99142584971114722</c:v>
                </c:pt>
                <c:pt idx="39">
                  <c:v>1.4055826407359806</c:v>
                </c:pt>
                <c:pt idx="40">
                  <c:v>1.7560631230567614</c:v>
                </c:pt>
                <c:pt idx="41">
                  <c:v>2.0490947936829151</c:v>
                </c:pt>
                <c:pt idx="42">
                  <c:v>2.3730009392833207</c:v>
                </c:pt>
                <c:pt idx="43">
                  <c:v>2.8758324380530054</c:v>
                </c:pt>
                <c:pt idx="44">
                  <c:v>3.0477757036617703</c:v>
                </c:pt>
                <c:pt idx="45">
                  <c:v>3.3512890628797587</c:v>
                </c:pt>
                <c:pt idx="46">
                  <c:v>3.7586959455257585</c:v>
                </c:pt>
                <c:pt idx="47">
                  <c:v>3.9180119561297744</c:v>
                </c:pt>
                <c:pt idx="48">
                  <c:v>4.1983796842370413</c:v>
                </c:pt>
                <c:pt idx="49">
                  <c:v>4.549133114363757</c:v>
                </c:pt>
                <c:pt idx="50">
                  <c:v>4.9369621208168235</c:v>
                </c:pt>
                <c:pt idx="51">
                  <c:v>5.3013342057004698</c:v>
                </c:pt>
                <c:pt idx="52">
                  <c:v>5.796754513690372</c:v>
                </c:pt>
                <c:pt idx="53">
                  <c:v>6.4592408259219081</c:v>
                </c:pt>
                <c:pt idx="54">
                  <c:v>6.92652564029963</c:v>
                </c:pt>
                <c:pt idx="55">
                  <c:v>7.104767629477915</c:v>
                </c:pt>
                <c:pt idx="56">
                  <c:v>7.7405975825857398</c:v>
                </c:pt>
                <c:pt idx="57">
                  <c:v>8.1481458549494956</c:v>
                </c:pt>
                <c:pt idx="58">
                  <c:v>8.482546471930652</c:v>
                </c:pt>
                <c:pt idx="59">
                  <c:v>8.8491924715738755</c:v>
                </c:pt>
                <c:pt idx="60">
                  <c:v>9.2471300140795964</c:v>
                </c:pt>
                <c:pt idx="61">
                  <c:v>9.3116585471354263</c:v>
                </c:pt>
                <c:pt idx="62">
                  <c:v>9.7015461561527516</c:v>
                </c:pt>
                <c:pt idx="63">
                  <c:v>9.9860846570630777</c:v>
                </c:pt>
                <c:pt idx="64">
                  <c:v>10.171898203341723</c:v>
                </c:pt>
              </c:numCache>
            </c:numRef>
          </c:val>
          <c:smooth val="0"/>
          <c:extLst>
            <c:ext xmlns:c16="http://schemas.microsoft.com/office/drawing/2014/chart" uri="{C3380CC4-5D6E-409C-BE32-E72D297353CC}">
              <c16:uniqueId val="{00000002-3F3C-4510-B4DD-D6384BF26E16}"/>
            </c:ext>
          </c:extLst>
        </c:ser>
        <c:ser>
          <c:idx val="3"/>
          <c:order val="3"/>
          <c:tx>
            <c:strRef>
              <c:f>'2'!$R$2</c:f>
              <c:strCache>
                <c:ptCount val="1"/>
                <c:pt idx="0">
                  <c:v>Potrošniška posojila gospodinjstvom</c:v>
                </c:pt>
              </c:strCache>
            </c:strRef>
          </c:tx>
          <c:spPr>
            <a:ln w="15875" cap="rnd" cmpd="sng" algn="ctr">
              <a:solidFill>
                <a:schemeClr val="accent4">
                  <a:lumMod val="50000"/>
                </a:schemeClr>
              </a:solidFill>
              <a:prstDash val="solid"/>
              <a:round/>
              <a:headEnd type="none" w="med" len="med"/>
              <a:tailEnd type="none" w="med" len="med"/>
            </a:ln>
          </c:spPr>
          <c:marker>
            <c:symbol val="none"/>
          </c:marker>
          <c:cat>
            <c:numRef>
              <c:f>'2'!$N$54:$N$125</c:f>
              <c:numCache>
                <c:formatCode>m/d/yyyy</c:formatCode>
                <c:ptCount val="72"/>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numCache>
            </c:numRef>
          </c:cat>
          <c:val>
            <c:numRef>
              <c:f>'2'!$R$54:$R$125</c:f>
              <c:numCache>
                <c:formatCode>0.0</c:formatCode>
                <c:ptCount val="72"/>
                <c:pt idx="0">
                  <c:v>-8.2603534560131475</c:v>
                </c:pt>
                <c:pt idx="1">
                  <c:v>-8.6110606960429497</c:v>
                </c:pt>
                <c:pt idx="2">
                  <c:v>-7.7085103075827499</c:v>
                </c:pt>
                <c:pt idx="3">
                  <c:v>-6.5958896528697792</c:v>
                </c:pt>
                <c:pt idx="4">
                  <c:v>-6.1092595961971803</c:v>
                </c:pt>
                <c:pt idx="5">
                  <c:v>-5.9581989142285074</c:v>
                </c:pt>
                <c:pt idx="6">
                  <c:v>-5.911769838781467</c:v>
                </c:pt>
                <c:pt idx="7">
                  <c:v>-5.8861847923934674</c:v>
                </c:pt>
                <c:pt idx="8">
                  <c:v>-6.1751672927266688</c:v>
                </c:pt>
                <c:pt idx="9">
                  <c:v>-6.2020017554504037</c:v>
                </c:pt>
                <c:pt idx="10">
                  <c:v>-5.3186266288122397</c:v>
                </c:pt>
                <c:pt idx="11">
                  <c:v>-4.5887552163368479</c:v>
                </c:pt>
                <c:pt idx="12">
                  <c:v>-4.0266657315737975</c:v>
                </c:pt>
                <c:pt idx="13">
                  <c:v>-3.6057798708855504</c:v>
                </c:pt>
                <c:pt idx="14">
                  <c:v>-3.3771861625647492</c:v>
                </c:pt>
                <c:pt idx="15">
                  <c:v>-2.8201090486782321</c:v>
                </c:pt>
                <c:pt idx="16">
                  <c:v>-2.7594320672167161</c:v>
                </c:pt>
                <c:pt idx="17">
                  <c:v>-2.465058456162228</c:v>
                </c:pt>
                <c:pt idx="18">
                  <c:v>-1.9483758834318632</c:v>
                </c:pt>
                <c:pt idx="19">
                  <c:v>-1.3918481849237385</c:v>
                </c:pt>
                <c:pt idx="20">
                  <c:v>-0.58429882139038325</c:v>
                </c:pt>
                <c:pt idx="21">
                  <c:v>-0.1473462625130928</c:v>
                </c:pt>
                <c:pt idx="22">
                  <c:v>0.44225591177586843</c:v>
                </c:pt>
                <c:pt idx="23">
                  <c:v>0.88515159116102637</c:v>
                </c:pt>
                <c:pt idx="24">
                  <c:v>1.6335788363465831</c:v>
                </c:pt>
                <c:pt idx="25">
                  <c:v>1.8423520730016296</c:v>
                </c:pt>
                <c:pt idx="26">
                  <c:v>2.489930829174325</c:v>
                </c:pt>
                <c:pt idx="27">
                  <c:v>3.2228688097905023</c:v>
                </c:pt>
                <c:pt idx="28">
                  <c:v>4.1135224618271016</c:v>
                </c:pt>
                <c:pt idx="29">
                  <c:v>4.3158329016337538</c:v>
                </c:pt>
                <c:pt idx="30">
                  <c:v>6.0251559232189944</c:v>
                </c:pt>
                <c:pt idx="31">
                  <c:v>7.1778408091557555</c:v>
                </c:pt>
                <c:pt idx="32">
                  <c:v>8.1474126054414509</c:v>
                </c:pt>
                <c:pt idx="33">
                  <c:v>9.7381588375260222</c:v>
                </c:pt>
                <c:pt idx="34">
                  <c:v>10.825419335340424</c:v>
                </c:pt>
                <c:pt idx="35">
                  <c:v>11.657488052696863</c:v>
                </c:pt>
                <c:pt idx="36">
                  <c:v>12.357633231488464</c:v>
                </c:pt>
                <c:pt idx="37">
                  <c:v>13.641532606553142</c:v>
                </c:pt>
                <c:pt idx="38">
                  <c:v>14.410086217909534</c:v>
                </c:pt>
                <c:pt idx="39">
                  <c:v>15.427743015111028</c:v>
                </c:pt>
                <c:pt idx="40">
                  <c:v>16.105616698484159</c:v>
                </c:pt>
                <c:pt idx="41">
                  <c:v>16.754159422053917</c:v>
                </c:pt>
                <c:pt idx="42">
                  <c:v>16.194618756984426</c:v>
                </c:pt>
                <c:pt idx="43">
                  <c:v>15.709824926614191</c:v>
                </c:pt>
                <c:pt idx="44">
                  <c:v>15.161623035654648</c:v>
                </c:pt>
                <c:pt idx="45">
                  <c:v>14.512936589052883</c:v>
                </c:pt>
                <c:pt idx="46">
                  <c:v>13.935386148883966</c:v>
                </c:pt>
                <c:pt idx="47">
                  <c:v>13.523086299637587</c:v>
                </c:pt>
                <c:pt idx="48">
                  <c:v>13.086753231240046</c:v>
                </c:pt>
                <c:pt idx="49">
                  <c:v>12.72571187809417</c:v>
                </c:pt>
                <c:pt idx="50">
                  <c:v>12.311473709682996</c:v>
                </c:pt>
                <c:pt idx="51">
                  <c:v>11.938703555237318</c:v>
                </c:pt>
                <c:pt idx="52">
                  <c:v>11.337148325641033</c:v>
                </c:pt>
                <c:pt idx="53">
                  <c:v>11.106407272349394</c:v>
                </c:pt>
                <c:pt idx="54">
                  <c:v>10.786513824484034</c:v>
                </c:pt>
                <c:pt idx="55">
                  <c:v>10.344522910594222</c:v>
                </c:pt>
                <c:pt idx="56">
                  <c:v>10.427487933064938</c:v>
                </c:pt>
                <c:pt idx="57">
                  <c:v>10.214949917718098</c:v>
                </c:pt>
                <c:pt idx="58">
                  <c:v>10.059297445892689</c:v>
                </c:pt>
                <c:pt idx="59">
                  <c:v>9.7940199083295543</c:v>
                </c:pt>
                <c:pt idx="60">
                  <c:v>9.7341591209957343</c:v>
                </c:pt>
                <c:pt idx="61">
                  <c:v>9.5031958788253981</c:v>
                </c:pt>
                <c:pt idx="62">
                  <c:v>9.340335640417452</c:v>
                </c:pt>
                <c:pt idx="63">
                  <c:v>9.1411803405560867</c:v>
                </c:pt>
                <c:pt idx="64">
                  <c:v>8.9135127131243497</c:v>
                </c:pt>
              </c:numCache>
            </c:numRef>
          </c:val>
          <c:smooth val="0"/>
          <c:extLst>
            <c:ext xmlns:c16="http://schemas.microsoft.com/office/drawing/2014/chart" uri="{C3380CC4-5D6E-409C-BE32-E72D297353CC}">
              <c16:uniqueId val="{00000003-3F3C-4510-B4DD-D6384BF26E16}"/>
            </c:ext>
          </c:extLst>
        </c:ser>
        <c:dLbls>
          <c:showLegendKey val="0"/>
          <c:showVal val="0"/>
          <c:showCatName val="0"/>
          <c:showSerName val="0"/>
          <c:showPercent val="0"/>
          <c:showBubbleSize val="0"/>
        </c:dLbls>
        <c:smooth val="0"/>
        <c:axId val="119351552"/>
        <c:axId val="119358592"/>
      </c:lineChart>
      <c:catAx>
        <c:axId val="119351552"/>
        <c:scaling>
          <c:orientation val="minMax"/>
          <c:min val="1"/>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rgbClr val="C0C0C0"/>
                  </a:solidFill>
                  <a:prstDash val="solid"/>
                  <a:round/>
                </a14:hiddenLine>
              </a:ext>
            </a:extLst>
          </c:spPr>
        </c:majorGridlines>
        <c:numFmt formatCode="yyyy" sourceLinked="0"/>
        <c:majorTickMark val="out"/>
        <c:minorTickMark val="none"/>
        <c:tickLblPos val="low"/>
        <c:spPr>
          <a:noFill/>
          <a:ln w="6350">
            <a:solidFill>
              <a:srgbClr val="B0B0B0"/>
            </a:solidFill>
          </a:ln>
        </c:spPr>
        <c:txPr>
          <a:bodyPr rot="0" vert="horz" anchor="ctr" anchorCtr="1"/>
          <a:lstStyle/>
          <a:p>
            <a:pPr>
              <a:defRPr/>
            </a:pPr>
            <a:endParaRPr lang="sl-SI"/>
          </a:p>
        </c:txPr>
        <c:crossAx val="119358592"/>
        <c:crossesAt val="0"/>
        <c:auto val="0"/>
        <c:lblAlgn val="l"/>
        <c:lblOffset val="100"/>
        <c:tickLblSkip val="12"/>
        <c:tickMarkSkip val="12"/>
        <c:noMultiLvlLbl val="1"/>
      </c:catAx>
      <c:valAx>
        <c:axId val="119358592"/>
        <c:scaling>
          <c:orientation val="minMax"/>
          <c:max val="20"/>
          <c:min val="-10"/>
        </c:scaling>
        <c:delete val="0"/>
        <c:axPos val="l"/>
        <c:majorGridlines>
          <c:spPr>
            <a:ln w="3175" cap="flat" cmpd="sng" algn="ctr">
              <a:solidFill>
                <a:srgbClr val="B0B0B0"/>
              </a:solidFill>
              <a:prstDash val="solid"/>
              <a:round/>
              <a:headEnd type="none" w="med" len="med"/>
              <a:tailEnd type="none" w="med" len="med"/>
            </a:ln>
            <a:effectLst/>
          </c:spPr>
        </c:majorGridlines>
        <c:numFmt formatCode="General" sourceLinked="0"/>
        <c:majorTickMark val="none"/>
        <c:minorTickMark val="none"/>
        <c:tickLblPos val="nextTo"/>
        <c:spPr>
          <a:ln w="9525">
            <a:noFill/>
          </a:ln>
        </c:spPr>
        <c:txPr>
          <a:bodyPr rot="0" vert="horz"/>
          <a:lstStyle/>
          <a:p>
            <a:pPr>
              <a:defRPr/>
            </a:pPr>
            <a:endParaRPr lang="sl-SI"/>
          </a:p>
        </c:txPr>
        <c:crossAx val="119351552"/>
        <c:crossesAt val="1"/>
        <c:crossBetween val="between"/>
      </c:valAx>
      <c:spPr>
        <a:noFill/>
        <a:ln w="25400">
          <a:noFill/>
        </a:ln>
      </c:spPr>
    </c:plotArea>
    <c:legend>
      <c:legendPos val="r"/>
      <c:layout>
        <c:manualLayout>
          <c:xMode val="edge"/>
          <c:yMode val="edge"/>
          <c:x val="3.4553500684290139E-2"/>
          <c:y val="0.78226004819440143"/>
          <c:w val="0.88254280287071618"/>
          <c:h val="0.19090547009287442"/>
        </c:manualLayout>
      </c:layout>
      <c:overlay val="0"/>
      <c:spPr>
        <a:noFill/>
        <a:ln w="25400">
          <a:noFill/>
        </a:ln>
      </c:spPr>
    </c:legend>
    <c:plotVisOnly val="1"/>
    <c:dispBlanksAs val="gap"/>
    <c:showDLblsOverMax val="0"/>
  </c:chart>
  <c:spPr>
    <a:noFill/>
    <a:ln w="6350">
      <a:noFill/>
    </a:ln>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961672723610554E-2"/>
          <c:y val="7.3423498522605379E-2"/>
          <c:w val="0.83957072670367328"/>
          <c:h val="0.60133926006551086"/>
        </c:manualLayout>
      </c:layout>
      <c:lineChart>
        <c:grouping val="standard"/>
        <c:varyColors val="0"/>
        <c:ser>
          <c:idx val="7"/>
          <c:order val="0"/>
          <c:tx>
            <c:strRef>
              <c:f>'2'!$AP$2</c:f>
              <c:strCache>
                <c:ptCount val="1"/>
                <c:pt idx="0">
                  <c:v>NFD</c:v>
                </c:pt>
              </c:strCache>
            </c:strRef>
          </c:tx>
          <c:spPr>
            <a:ln w="15875" cap="rnd" cmpd="sng" algn="ctr">
              <a:solidFill>
                <a:schemeClr val="accent2"/>
              </a:solidFill>
              <a:prstDash val="solid"/>
              <a:round/>
              <a:headEnd type="none" w="med" len="med"/>
              <a:tailEnd type="none" w="med" len="med"/>
            </a:ln>
            <a:effectLst/>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'2'!$AP$54:$AP$125</c:f>
              <c:numCache>
                <c:formatCode>0.0</c:formatCode>
                <c:ptCount val="72"/>
                <c:pt idx="0">
                  <c:v>3.7983950107911015</c:v>
                </c:pt>
                <c:pt idx="1">
                  <c:v>3.8028595875674767</c:v>
                </c:pt>
                <c:pt idx="2">
                  <c:v>3.7369814066810196</c:v>
                </c:pt>
                <c:pt idx="3">
                  <c:v>2.8071017958032751</c:v>
                </c:pt>
                <c:pt idx="4">
                  <c:v>2.7243336481626352</c:v>
                </c:pt>
                <c:pt idx="5">
                  <c:v>2.6663728881841666</c:v>
                </c:pt>
                <c:pt idx="6">
                  <c:v>2.5726316919367633</c:v>
                </c:pt>
                <c:pt idx="7">
                  <c:v>2.5546345595829516</c:v>
                </c:pt>
                <c:pt idx="8">
                  <c:v>2.5456012946722026</c:v>
                </c:pt>
                <c:pt idx="9">
                  <c:v>2.4965565505495944</c:v>
                </c:pt>
                <c:pt idx="10">
                  <c:v>2.4347082796881869</c:v>
                </c:pt>
                <c:pt idx="11">
                  <c:v>2.2942325427006169</c:v>
                </c:pt>
                <c:pt idx="12">
                  <c:v>2.265130886862547</c:v>
                </c:pt>
                <c:pt idx="13">
                  <c:v>2.1799042756433273</c:v>
                </c:pt>
                <c:pt idx="14">
                  <c:v>2.1635330503643138</c:v>
                </c:pt>
                <c:pt idx="15">
                  <c:v>2.1348894736617758</c:v>
                </c:pt>
                <c:pt idx="16">
                  <c:v>2.0269322082614218</c:v>
                </c:pt>
                <c:pt idx="17">
                  <c:v>1.9684836955335836</c:v>
                </c:pt>
                <c:pt idx="18">
                  <c:v>1.8647785192613981</c:v>
                </c:pt>
                <c:pt idx="19">
                  <c:v>1.8399025994910148</c:v>
                </c:pt>
                <c:pt idx="20">
                  <c:v>1.8163535366766139</c:v>
                </c:pt>
                <c:pt idx="21">
                  <c:v>1.8631712214967293</c:v>
                </c:pt>
                <c:pt idx="22">
                  <c:v>1.9233291721777841</c:v>
                </c:pt>
                <c:pt idx="23">
                  <c:v>1.8237498495810613</c:v>
                </c:pt>
                <c:pt idx="24">
                  <c:v>1.8136325145403018</c:v>
                </c:pt>
                <c:pt idx="25">
                  <c:v>1.6859819523130839</c:v>
                </c:pt>
                <c:pt idx="26">
                  <c:v>1.619350660914791</c:v>
                </c:pt>
                <c:pt idx="27">
                  <c:v>1.5911480991250913</c:v>
                </c:pt>
                <c:pt idx="28">
                  <c:v>1.590267575240401</c:v>
                </c:pt>
                <c:pt idx="29">
                  <c:v>1.5785419052188561</c:v>
                </c:pt>
                <c:pt idx="30">
                  <c:v>1.5429516907954248</c:v>
                </c:pt>
                <c:pt idx="31">
                  <c:v>1.5643505307922494</c:v>
                </c:pt>
                <c:pt idx="32">
                  <c:v>1.5699785747195345</c:v>
                </c:pt>
                <c:pt idx="33">
                  <c:v>1.5841228513279266</c:v>
                </c:pt>
                <c:pt idx="34">
                  <c:v>1.6340986454279609</c:v>
                </c:pt>
                <c:pt idx="35">
                  <c:v>1.7514697838176687</c:v>
                </c:pt>
                <c:pt idx="36">
                  <c:v>1.7344930797615521</c:v>
                </c:pt>
                <c:pt idx="37">
                  <c:v>1.7727752336381157</c:v>
                </c:pt>
                <c:pt idx="38">
                  <c:v>1.7725632189886795</c:v>
                </c:pt>
                <c:pt idx="39">
                  <c:v>1.7728353711723772</c:v>
                </c:pt>
                <c:pt idx="40">
                  <c:v>1.7983285184421045</c:v>
                </c:pt>
                <c:pt idx="41">
                  <c:v>1.7827420405640055</c:v>
                </c:pt>
                <c:pt idx="42">
                  <c:v>1.7434439044515706</c:v>
                </c:pt>
                <c:pt idx="43">
                  <c:v>1.747384093335147</c:v>
                </c:pt>
                <c:pt idx="44">
                  <c:v>1.7049425787894357</c:v>
                </c:pt>
                <c:pt idx="45">
                  <c:v>1.7509222466015253</c:v>
                </c:pt>
                <c:pt idx="46">
                  <c:v>1.7970698506848097</c:v>
                </c:pt>
                <c:pt idx="47">
                  <c:v>1.7509009774641444</c:v>
                </c:pt>
                <c:pt idx="48">
                  <c:v>1.7481708456352774</c:v>
                </c:pt>
                <c:pt idx="49">
                  <c:v>1.8483184125429202</c:v>
                </c:pt>
                <c:pt idx="50">
                  <c:v>1.9559253234813803</c:v>
                </c:pt>
                <c:pt idx="51">
                  <c:v>1.9551783243803886</c:v>
                </c:pt>
                <c:pt idx="52">
                  <c:v>1.9323880941763256</c:v>
                </c:pt>
                <c:pt idx="53">
                  <c:v>1.9481839103367178</c:v>
                </c:pt>
                <c:pt idx="54">
                  <c:v>2.0945168078636289</c:v>
                </c:pt>
                <c:pt idx="55">
                  <c:v>2.0808912690724188</c:v>
                </c:pt>
                <c:pt idx="56">
                  <c:v>2.3425283723779482</c:v>
                </c:pt>
                <c:pt idx="57">
                  <c:v>2.5278511238931216</c:v>
                </c:pt>
                <c:pt idx="58">
                  <c:v>3.747009945144006</c:v>
                </c:pt>
                <c:pt idx="59">
                  <c:v>4.1503890320818329</c:v>
                </c:pt>
                <c:pt idx="60">
                  <c:v>4.1568292393299355</c:v>
                </c:pt>
                <c:pt idx="61">
                  <c:v>4.2315336443621279</c:v>
                </c:pt>
                <c:pt idx="62">
                  <c:v>4.0583996806106652</c:v>
                </c:pt>
                <c:pt idx="63">
                  <c:v>3.9730226495683039</c:v>
                </c:pt>
                <c:pt idx="64">
                  <c:v>3.9158800442106374</c:v>
                </c:pt>
              </c:numCache>
            </c:numRef>
          </c:val>
          <c:smooth val="0"/>
          <c:extLst>
            <c:ext xmlns:c16="http://schemas.microsoft.com/office/drawing/2014/chart" uri="{C3380CC4-5D6E-409C-BE32-E72D297353CC}">
              <c16:uniqueId val="{0000000E-1F45-4547-AEAD-CCEEB17BC7AB}"/>
            </c:ext>
          </c:extLst>
        </c:ser>
        <c:ser>
          <c:idx val="8"/>
          <c:order val="1"/>
          <c:tx>
            <c:strRef>
              <c:f>'2'!$AR$2</c:f>
              <c:strCache>
                <c:ptCount val="1"/>
                <c:pt idx="0">
                  <c:v>Prebivalstvo</c:v>
                </c:pt>
              </c:strCache>
            </c:strRef>
          </c:tx>
          <c:spPr>
            <a:ln w="15875" cap="rnd" cmpd="sng" algn="ctr">
              <a:solidFill>
                <a:srgbClr val="1D694F">
                  <a:lumMod val="100000"/>
                </a:srgbClr>
              </a:solidFill>
              <a:prstDash val="solid"/>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'2'!$AR$54:$AR$125</c:f>
              <c:numCache>
                <c:formatCode>0.0</c:formatCode>
                <c:ptCount val="72"/>
                <c:pt idx="0">
                  <c:v>2.1214025950343545</c:v>
                </c:pt>
                <c:pt idx="1">
                  <c:v>2.1078318985565092</c:v>
                </c:pt>
                <c:pt idx="2">
                  <c:v>2.0833033907987208</c:v>
                </c:pt>
                <c:pt idx="3">
                  <c:v>2.0543829318202231</c:v>
                </c:pt>
                <c:pt idx="4">
                  <c:v>2.0727501857145949</c:v>
                </c:pt>
                <c:pt idx="5">
                  <c:v>2.0597952478004511</c:v>
                </c:pt>
                <c:pt idx="6">
                  <c:v>2.0881628265288259</c:v>
                </c:pt>
                <c:pt idx="7">
                  <c:v>2.0541392323346632</c:v>
                </c:pt>
                <c:pt idx="8">
                  <c:v>2.0220990002563095</c:v>
                </c:pt>
                <c:pt idx="9">
                  <c:v>2.0035949453739614</c:v>
                </c:pt>
                <c:pt idx="10">
                  <c:v>1.9703775032998825</c:v>
                </c:pt>
                <c:pt idx="11">
                  <c:v>1.9640523729799699</c:v>
                </c:pt>
                <c:pt idx="12">
                  <c:v>1.9406074194419694</c:v>
                </c:pt>
                <c:pt idx="13">
                  <c:v>1.921785262331126</c:v>
                </c:pt>
                <c:pt idx="14">
                  <c:v>1.8936316760444727</c:v>
                </c:pt>
                <c:pt idx="15">
                  <c:v>1.8334408760181089</c:v>
                </c:pt>
                <c:pt idx="16">
                  <c:v>1.8172260334571664</c:v>
                </c:pt>
                <c:pt idx="17">
                  <c:v>1.7627707839882389</c:v>
                </c:pt>
                <c:pt idx="18">
                  <c:v>1.7427379215159546</c:v>
                </c:pt>
                <c:pt idx="19">
                  <c:v>1.7331608478045424</c:v>
                </c:pt>
                <c:pt idx="20">
                  <c:v>1.6977690079860976</c:v>
                </c:pt>
                <c:pt idx="21">
                  <c:v>1.6937339542164729</c:v>
                </c:pt>
                <c:pt idx="22">
                  <c:v>1.6577274457037228</c:v>
                </c:pt>
                <c:pt idx="23">
                  <c:v>1.644136463813749</c:v>
                </c:pt>
                <c:pt idx="24">
                  <c:v>1.6503890538865826</c:v>
                </c:pt>
                <c:pt idx="25">
                  <c:v>1.5962127718733472</c:v>
                </c:pt>
                <c:pt idx="26">
                  <c:v>1.5808188293431564</c:v>
                </c:pt>
                <c:pt idx="27">
                  <c:v>1.5874891277254961</c:v>
                </c:pt>
                <c:pt idx="28">
                  <c:v>1.5427170568149353</c:v>
                </c:pt>
                <c:pt idx="29">
                  <c:v>1.5408900278225353</c:v>
                </c:pt>
                <c:pt idx="30">
                  <c:v>1.547599430885864</c:v>
                </c:pt>
                <c:pt idx="31">
                  <c:v>1.5517879477750554</c:v>
                </c:pt>
                <c:pt idx="32">
                  <c:v>1.5421069164288863</c:v>
                </c:pt>
                <c:pt idx="33">
                  <c:v>1.5316552453899879</c:v>
                </c:pt>
                <c:pt idx="34">
                  <c:v>1.5335807764427534</c:v>
                </c:pt>
                <c:pt idx="35">
                  <c:v>1.5568783167092097</c:v>
                </c:pt>
                <c:pt idx="36">
                  <c:v>1.5825460713301673</c:v>
                </c:pt>
                <c:pt idx="37">
                  <c:v>1.6084985404778853</c:v>
                </c:pt>
                <c:pt idx="38">
                  <c:v>1.6185785788465443</c:v>
                </c:pt>
                <c:pt idx="39">
                  <c:v>1.634734685165216</c:v>
                </c:pt>
                <c:pt idx="40">
                  <c:v>1.53109832702898</c:v>
                </c:pt>
                <c:pt idx="41">
                  <c:v>1.492467279699103</c:v>
                </c:pt>
                <c:pt idx="42">
                  <c:v>1.5080118715151305</c:v>
                </c:pt>
                <c:pt idx="43">
                  <c:v>1.5392530325996718</c:v>
                </c:pt>
                <c:pt idx="44">
                  <c:v>1.5273822285478977</c:v>
                </c:pt>
                <c:pt idx="45">
                  <c:v>1.5442056083094067</c:v>
                </c:pt>
                <c:pt idx="46">
                  <c:v>1.5504769057665644</c:v>
                </c:pt>
                <c:pt idx="47">
                  <c:v>1.5361657195922416</c:v>
                </c:pt>
                <c:pt idx="48">
                  <c:v>1.5584389897028768</c:v>
                </c:pt>
                <c:pt idx="49">
                  <c:v>1.5526383866174351</c:v>
                </c:pt>
                <c:pt idx="50">
                  <c:v>1.5350925262460402</c:v>
                </c:pt>
                <c:pt idx="51">
                  <c:v>1.5150343248388995</c:v>
                </c:pt>
                <c:pt idx="52">
                  <c:v>1.5464994017099225</c:v>
                </c:pt>
                <c:pt idx="53">
                  <c:v>1.5112224914350234</c:v>
                </c:pt>
                <c:pt idx="54">
                  <c:v>1.5147623919512399</c:v>
                </c:pt>
                <c:pt idx="55">
                  <c:v>1.5060784043762674</c:v>
                </c:pt>
                <c:pt idx="56">
                  <c:v>1.4951568602613587</c:v>
                </c:pt>
                <c:pt idx="57">
                  <c:v>1.5076692280990271</c:v>
                </c:pt>
                <c:pt idx="58">
                  <c:v>1.4637894956418778</c:v>
                </c:pt>
                <c:pt idx="59">
                  <c:v>1.4163621906703572</c:v>
                </c:pt>
                <c:pt idx="60">
                  <c:v>1.4223907718081359</c:v>
                </c:pt>
                <c:pt idx="61">
                  <c:v>1.4239853151201649</c:v>
                </c:pt>
                <c:pt idx="62">
                  <c:v>1.4301205851181678</c:v>
                </c:pt>
                <c:pt idx="63">
                  <c:v>1.42572742533654</c:v>
                </c:pt>
                <c:pt idx="64">
                  <c:v>1.4358662087282485</c:v>
                </c:pt>
              </c:numCache>
            </c:numRef>
          </c:val>
          <c:smooth val="0"/>
          <c:extLst>
            <c:ext xmlns:c16="http://schemas.microsoft.com/office/drawing/2014/chart" uri="{C3380CC4-5D6E-409C-BE32-E72D297353CC}">
              <c16:uniqueId val="{0000000F-1F45-4547-AEAD-CCEEB17BC7AB}"/>
            </c:ext>
          </c:extLst>
        </c:ser>
        <c:ser>
          <c:idx val="9"/>
          <c:order val="2"/>
          <c:tx>
            <c:strRef>
              <c:f>'2'!$AQ$2</c:f>
              <c:strCache>
                <c:ptCount val="1"/>
                <c:pt idx="0">
                  <c:v>Obrtniki</c:v>
                </c:pt>
              </c:strCache>
            </c:strRef>
          </c:tx>
          <c:spPr>
            <a:ln w="15875" cap="rnd" cmpd="sng" algn="ctr">
              <a:solidFill>
                <a:schemeClr val="accent4"/>
              </a:solidFill>
              <a:prstDash val="solid"/>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'2'!$AQ$54:$AQ$125</c:f>
              <c:numCache>
                <c:formatCode>0.0</c:formatCode>
                <c:ptCount val="72"/>
                <c:pt idx="0">
                  <c:v>4.3591530536265903</c:v>
                </c:pt>
                <c:pt idx="1">
                  <c:v>4.3213053444487226</c:v>
                </c:pt>
                <c:pt idx="2">
                  <c:v>4.1473303832171045</c:v>
                </c:pt>
                <c:pt idx="3">
                  <c:v>4.0245453256551187</c:v>
                </c:pt>
                <c:pt idx="4">
                  <c:v>4.0659442874486205</c:v>
                </c:pt>
                <c:pt idx="5">
                  <c:v>4.1451423193282944</c:v>
                </c:pt>
                <c:pt idx="6">
                  <c:v>4.1050710179012366</c:v>
                </c:pt>
                <c:pt idx="7">
                  <c:v>4.1867484237691013</c:v>
                </c:pt>
                <c:pt idx="8">
                  <c:v>3.9707568062918588</c:v>
                </c:pt>
                <c:pt idx="9">
                  <c:v>3.8963040933410298</c:v>
                </c:pt>
                <c:pt idx="10">
                  <c:v>3.8716707868301863</c:v>
                </c:pt>
                <c:pt idx="11">
                  <c:v>3.8658628261466674</c:v>
                </c:pt>
                <c:pt idx="12">
                  <c:v>3.8649017659265525</c:v>
                </c:pt>
                <c:pt idx="13">
                  <c:v>3.8684227334834871</c:v>
                </c:pt>
                <c:pt idx="14">
                  <c:v>3.6882877645374346</c:v>
                </c:pt>
                <c:pt idx="15">
                  <c:v>3.5975223913136811</c:v>
                </c:pt>
                <c:pt idx="16">
                  <c:v>3.5796434072224561</c:v>
                </c:pt>
                <c:pt idx="17">
                  <c:v>3.4784379972213877</c:v>
                </c:pt>
                <c:pt idx="18">
                  <c:v>3.4996214765225355</c:v>
                </c:pt>
                <c:pt idx="19">
                  <c:v>3.4324593854189449</c:v>
                </c:pt>
                <c:pt idx="20">
                  <c:v>3.489481881967968</c:v>
                </c:pt>
                <c:pt idx="21">
                  <c:v>3.383317034329326</c:v>
                </c:pt>
                <c:pt idx="22">
                  <c:v>3.4533957288154138</c:v>
                </c:pt>
                <c:pt idx="23">
                  <c:v>3.3749053586782867</c:v>
                </c:pt>
                <c:pt idx="24">
                  <c:v>3.4195899535336314</c:v>
                </c:pt>
                <c:pt idx="25">
                  <c:v>3.2455445377088026</c:v>
                </c:pt>
                <c:pt idx="26">
                  <c:v>3.1821129231255867</c:v>
                </c:pt>
                <c:pt idx="27">
                  <c:v>3.160058596053346</c:v>
                </c:pt>
                <c:pt idx="28">
                  <c:v>3.3062396969986683</c:v>
                </c:pt>
                <c:pt idx="29">
                  <c:v>3.4407013645979063</c:v>
                </c:pt>
                <c:pt idx="30">
                  <c:v>3.4682541321678237</c:v>
                </c:pt>
                <c:pt idx="31">
                  <c:v>3.5437112454506536</c:v>
                </c:pt>
                <c:pt idx="32">
                  <c:v>3.6021848258595459</c:v>
                </c:pt>
                <c:pt idx="33">
                  <c:v>3.5951904116361169</c:v>
                </c:pt>
                <c:pt idx="34">
                  <c:v>3.6387936633574092</c:v>
                </c:pt>
                <c:pt idx="35">
                  <c:v>3.7071525195954482</c:v>
                </c:pt>
                <c:pt idx="36">
                  <c:v>3.7842369284986499</c:v>
                </c:pt>
                <c:pt idx="37">
                  <c:v>3.8393678810217944</c:v>
                </c:pt>
                <c:pt idx="38">
                  <c:v>3.6533563007925256</c:v>
                </c:pt>
                <c:pt idx="39">
                  <c:v>3.6394547416516767</c:v>
                </c:pt>
                <c:pt idx="40">
                  <c:v>3.5668015488977516</c:v>
                </c:pt>
                <c:pt idx="41">
                  <c:v>3.57939893543998</c:v>
                </c:pt>
                <c:pt idx="42">
                  <c:v>3.7181311269077582</c:v>
                </c:pt>
                <c:pt idx="43">
                  <c:v>3.7388084984391874</c:v>
                </c:pt>
                <c:pt idx="44">
                  <c:v>3.9700559392896122</c:v>
                </c:pt>
                <c:pt idx="45">
                  <c:v>4.1085652981315199</c:v>
                </c:pt>
                <c:pt idx="46">
                  <c:v>4.1209823959815077</c:v>
                </c:pt>
                <c:pt idx="47">
                  <c:v>4.157319441767136</c:v>
                </c:pt>
                <c:pt idx="48">
                  <c:v>4.127224778833142</c:v>
                </c:pt>
                <c:pt idx="49">
                  <c:v>4.166134518066575</c:v>
                </c:pt>
                <c:pt idx="50">
                  <c:v>4.1709335244952488</c:v>
                </c:pt>
                <c:pt idx="51">
                  <c:v>4.3149770055450736</c:v>
                </c:pt>
                <c:pt idx="52">
                  <c:v>4.475921583979324</c:v>
                </c:pt>
                <c:pt idx="53">
                  <c:v>4.3164576430106818</c:v>
                </c:pt>
                <c:pt idx="54">
                  <c:v>4.2205181947668304</c:v>
                </c:pt>
                <c:pt idx="55">
                  <c:v>4.2055835867179114</c:v>
                </c:pt>
                <c:pt idx="56">
                  <c:v>4.2399073504228477</c:v>
                </c:pt>
                <c:pt idx="57">
                  <c:v>4.2771228026454633</c:v>
                </c:pt>
                <c:pt idx="58">
                  <c:v>3.5402340479406109</c:v>
                </c:pt>
                <c:pt idx="59">
                  <c:v>3.6917101544278799</c:v>
                </c:pt>
                <c:pt idx="60">
                  <c:v>3.7295742474472968</c:v>
                </c:pt>
                <c:pt idx="61">
                  <c:v>3.7413926558081267</c:v>
                </c:pt>
                <c:pt idx="62">
                  <c:v>3.5759622259933308</c:v>
                </c:pt>
                <c:pt idx="63">
                  <c:v>3.566639868828402</c:v>
                </c:pt>
                <c:pt idx="64">
                  <c:v>3.6155439501017019</c:v>
                </c:pt>
              </c:numCache>
            </c:numRef>
          </c:val>
          <c:smooth val="0"/>
          <c:extLst>
            <c:ext xmlns:c16="http://schemas.microsoft.com/office/drawing/2014/chart" uri="{C3380CC4-5D6E-409C-BE32-E72D297353CC}">
              <c16:uniqueId val="{00000010-1F45-4547-AEAD-CCEEB17BC7AB}"/>
            </c:ext>
          </c:extLst>
        </c:ser>
        <c:ser>
          <c:idx val="10"/>
          <c:order val="3"/>
          <c:tx>
            <c:strRef>
              <c:f>'2'!$AM$2</c:f>
              <c:strCache>
                <c:ptCount val="1"/>
                <c:pt idx="0">
                  <c:v>DFO</c:v>
                </c:pt>
              </c:strCache>
            </c:strRef>
          </c:tx>
          <c:spPr>
            <a:ln w="15875" cap="rnd" cmpd="sng" algn="ctr">
              <a:solidFill>
                <a:schemeClr val="accent2">
                  <a:lumMod val="75000"/>
                </a:schemeClr>
              </a:solidFill>
              <a:prstDash val="sysDot"/>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'2'!$AM$54:$AM$125</c:f>
              <c:numCache>
                <c:formatCode>0.0</c:formatCode>
                <c:ptCount val="72"/>
                <c:pt idx="0">
                  <c:v>0.54216531673095791</c:v>
                </c:pt>
                <c:pt idx="1">
                  <c:v>0.53867065531383029</c:v>
                </c:pt>
                <c:pt idx="2">
                  <c:v>0.32715955918024525</c:v>
                </c:pt>
                <c:pt idx="3">
                  <c:v>0.29037856034436971</c:v>
                </c:pt>
                <c:pt idx="4">
                  <c:v>0.28209918496778041</c:v>
                </c:pt>
                <c:pt idx="5">
                  <c:v>0.26416525288660164</c:v>
                </c:pt>
                <c:pt idx="6">
                  <c:v>0.26148362638799205</c:v>
                </c:pt>
                <c:pt idx="7">
                  <c:v>0.26144191137998257</c:v>
                </c:pt>
                <c:pt idx="8">
                  <c:v>0.25873075144931584</c:v>
                </c:pt>
                <c:pt idx="9">
                  <c:v>0.26058722512500487</c:v>
                </c:pt>
                <c:pt idx="10">
                  <c:v>0.2532051237188091</c:v>
                </c:pt>
                <c:pt idx="11">
                  <c:v>0.24984783183740808</c:v>
                </c:pt>
                <c:pt idx="12">
                  <c:v>0.22939079507484089</c:v>
                </c:pt>
                <c:pt idx="13">
                  <c:v>0.22415063195468893</c:v>
                </c:pt>
                <c:pt idx="14">
                  <c:v>0.2278262607400113</c:v>
                </c:pt>
                <c:pt idx="15">
                  <c:v>0.22742458374398525</c:v>
                </c:pt>
                <c:pt idx="16">
                  <c:v>0.23183019663462426</c:v>
                </c:pt>
                <c:pt idx="17">
                  <c:v>0.22510307731705786</c:v>
                </c:pt>
                <c:pt idx="18">
                  <c:v>0.22179718105215709</c:v>
                </c:pt>
                <c:pt idx="19">
                  <c:v>0.21440005878762214</c:v>
                </c:pt>
                <c:pt idx="20">
                  <c:v>0.14167036125182644</c:v>
                </c:pt>
                <c:pt idx="21">
                  <c:v>0.14352461599263333</c:v>
                </c:pt>
                <c:pt idx="22">
                  <c:v>0.14518529758144053</c:v>
                </c:pt>
                <c:pt idx="23">
                  <c:v>0.14527183573492961</c:v>
                </c:pt>
                <c:pt idx="24">
                  <c:v>0.14569457564872651</c:v>
                </c:pt>
                <c:pt idx="25">
                  <c:v>0.18349672039776405</c:v>
                </c:pt>
                <c:pt idx="26">
                  <c:v>0.17441155461066365</c:v>
                </c:pt>
                <c:pt idx="27">
                  <c:v>0.1744745964495269</c:v>
                </c:pt>
                <c:pt idx="28">
                  <c:v>0.1878812091962922</c:v>
                </c:pt>
                <c:pt idx="29">
                  <c:v>0.18872305230787906</c:v>
                </c:pt>
                <c:pt idx="30">
                  <c:v>0.18756276731573754</c:v>
                </c:pt>
                <c:pt idx="31">
                  <c:v>0.18899596746829417</c:v>
                </c:pt>
                <c:pt idx="32">
                  <c:v>0.19067251102334579</c:v>
                </c:pt>
                <c:pt idx="33">
                  <c:v>0.19095369622641908</c:v>
                </c:pt>
                <c:pt idx="34">
                  <c:v>0.179812651237481</c:v>
                </c:pt>
                <c:pt idx="35">
                  <c:v>0.17051023866446768</c:v>
                </c:pt>
                <c:pt idx="36">
                  <c:v>0.18249149874129703</c:v>
                </c:pt>
                <c:pt idx="37">
                  <c:v>0.18265706868054069</c:v>
                </c:pt>
                <c:pt idx="38">
                  <c:v>0.17833330705111614</c:v>
                </c:pt>
                <c:pt idx="39">
                  <c:v>0.12221571363546548</c:v>
                </c:pt>
                <c:pt idx="40">
                  <c:v>0.12169186907932657</c:v>
                </c:pt>
                <c:pt idx="41">
                  <c:v>0.1062849840316928</c:v>
                </c:pt>
                <c:pt idx="42">
                  <c:v>0.10678870802357397</c:v>
                </c:pt>
                <c:pt idx="43">
                  <c:v>0.10513357439187875</c:v>
                </c:pt>
                <c:pt idx="44">
                  <c:v>6.9613484741834764E-2</c:v>
                </c:pt>
                <c:pt idx="45">
                  <c:v>7.2729561785107547E-2</c:v>
                </c:pt>
                <c:pt idx="46">
                  <c:v>6.3462308051125557E-2</c:v>
                </c:pt>
                <c:pt idx="47">
                  <c:v>5.7655255193778794E-2</c:v>
                </c:pt>
                <c:pt idx="48">
                  <c:v>5.6947797868904103E-2</c:v>
                </c:pt>
                <c:pt idx="49">
                  <c:v>5.5910115580076941E-2</c:v>
                </c:pt>
                <c:pt idx="50">
                  <c:v>5.7110705086236842E-2</c:v>
                </c:pt>
                <c:pt idx="51">
                  <c:v>5.6638805410476563E-2</c:v>
                </c:pt>
                <c:pt idx="52">
                  <c:v>5.6558965887026164E-2</c:v>
                </c:pt>
                <c:pt idx="53">
                  <c:v>5.5179105842172803E-2</c:v>
                </c:pt>
                <c:pt idx="54">
                  <c:v>5.5493571344193013E-2</c:v>
                </c:pt>
                <c:pt idx="55">
                  <c:v>4.2815432671308509E-2</c:v>
                </c:pt>
                <c:pt idx="56">
                  <c:v>4.2902113534102275E-2</c:v>
                </c:pt>
                <c:pt idx="57">
                  <c:v>4.3425565614831456E-2</c:v>
                </c:pt>
                <c:pt idx="58">
                  <c:v>4.2307815592625385E-2</c:v>
                </c:pt>
                <c:pt idx="59">
                  <c:v>4.3620442792768305E-2</c:v>
                </c:pt>
                <c:pt idx="60">
                  <c:v>4.2852385046955301E-2</c:v>
                </c:pt>
                <c:pt idx="61">
                  <c:v>4.0594161314088738E-2</c:v>
                </c:pt>
                <c:pt idx="62">
                  <c:v>4.0397302631402773E-2</c:v>
                </c:pt>
                <c:pt idx="63">
                  <c:v>4.0484631669186838E-2</c:v>
                </c:pt>
                <c:pt idx="64">
                  <c:v>3.9262979301635283E-2</c:v>
                </c:pt>
              </c:numCache>
            </c:numRef>
          </c:val>
          <c:smooth val="0"/>
          <c:extLst>
            <c:ext xmlns:c16="http://schemas.microsoft.com/office/drawing/2014/chart" uri="{C3380CC4-5D6E-409C-BE32-E72D297353CC}">
              <c16:uniqueId val="{00000011-1F45-4547-AEAD-CCEEB17BC7AB}"/>
            </c:ext>
          </c:extLst>
        </c:ser>
        <c:ser>
          <c:idx val="11"/>
          <c:order val="4"/>
          <c:tx>
            <c:strRef>
              <c:f>'2'!$AS$2</c:f>
              <c:strCache>
                <c:ptCount val="1"/>
                <c:pt idx="0">
                  <c:v>Tujci</c:v>
                </c:pt>
              </c:strCache>
            </c:strRef>
          </c:tx>
          <c:spPr>
            <a:ln w="15875" cap="rnd" cmpd="sng" algn="ctr">
              <a:solidFill>
                <a:schemeClr val="accent5">
                  <a:lumMod val="75000"/>
                </a:schemeClr>
              </a:solidFill>
              <a:prstDash val="solid"/>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'2'!$AS$54:$AS$125</c:f>
              <c:numCache>
                <c:formatCode>0.0</c:formatCode>
                <c:ptCount val="72"/>
                <c:pt idx="0">
                  <c:v>1.332289464592151</c:v>
                </c:pt>
                <c:pt idx="1">
                  <c:v>1.2801716250827293</c:v>
                </c:pt>
                <c:pt idx="2">
                  <c:v>1.2797892817692857</c:v>
                </c:pt>
                <c:pt idx="3">
                  <c:v>0.77256734580820474</c:v>
                </c:pt>
                <c:pt idx="4">
                  <c:v>0.85489193973691635</c:v>
                </c:pt>
                <c:pt idx="5">
                  <c:v>0.85535485192466887</c:v>
                </c:pt>
                <c:pt idx="6">
                  <c:v>0.7541188456971043</c:v>
                </c:pt>
                <c:pt idx="7">
                  <c:v>0.37269794075105545</c:v>
                </c:pt>
                <c:pt idx="8">
                  <c:v>0.36818604467930016</c:v>
                </c:pt>
                <c:pt idx="9">
                  <c:v>0.39318280974213182</c:v>
                </c:pt>
                <c:pt idx="10">
                  <c:v>0.3796893289336648</c:v>
                </c:pt>
                <c:pt idx="11">
                  <c:v>0.34392738956216468</c:v>
                </c:pt>
                <c:pt idx="12">
                  <c:v>0.34242624194537974</c:v>
                </c:pt>
                <c:pt idx="13">
                  <c:v>0.33698707814388801</c:v>
                </c:pt>
                <c:pt idx="14">
                  <c:v>0.40497742444456702</c:v>
                </c:pt>
                <c:pt idx="15">
                  <c:v>0.39219506172998048</c:v>
                </c:pt>
                <c:pt idx="16">
                  <c:v>0.40167903995066634</c:v>
                </c:pt>
                <c:pt idx="17">
                  <c:v>0.57047405091849934</c:v>
                </c:pt>
                <c:pt idx="18">
                  <c:v>0.47957023763066298</c:v>
                </c:pt>
                <c:pt idx="19">
                  <c:v>0.8211415440098726</c:v>
                </c:pt>
                <c:pt idx="20">
                  <c:v>0.83762163994904104</c:v>
                </c:pt>
                <c:pt idx="21">
                  <c:v>0.76004925438519777</c:v>
                </c:pt>
                <c:pt idx="22">
                  <c:v>0.84772171412967867</c:v>
                </c:pt>
                <c:pt idx="23">
                  <c:v>0.82604076916587921</c:v>
                </c:pt>
                <c:pt idx="24">
                  <c:v>0.90206997259480726</c:v>
                </c:pt>
                <c:pt idx="25">
                  <c:v>0.78649717145251163</c:v>
                </c:pt>
                <c:pt idx="26">
                  <c:v>0.89750990114736695</c:v>
                </c:pt>
                <c:pt idx="27">
                  <c:v>0.85572257084959824</c:v>
                </c:pt>
                <c:pt idx="28">
                  <c:v>0.81683383269878973</c:v>
                </c:pt>
                <c:pt idx="29">
                  <c:v>0.75991397328528532</c:v>
                </c:pt>
                <c:pt idx="30">
                  <c:v>0.74785386262080544</c:v>
                </c:pt>
                <c:pt idx="31">
                  <c:v>0.71268978233283686</c:v>
                </c:pt>
                <c:pt idx="32">
                  <c:v>0.59335010171015079</c:v>
                </c:pt>
                <c:pt idx="33">
                  <c:v>0.54887933302858161</c:v>
                </c:pt>
                <c:pt idx="34">
                  <c:v>0.52372038243763686</c:v>
                </c:pt>
                <c:pt idx="35">
                  <c:v>0.52669483714661869</c:v>
                </c:pt>
                <c:pt idx="36">
                  <c:v>0.51311979384442452</c:v>
                </c:pt>
                <c:pt idx="37">
                  <c:v>0.49311745002231711</c:v>
                </c:pt>
                <c:pt idx="38">
                  <c:v>0.4965343578995538</c:v>
                </c:pt>
                <c:pt idx="39">
                  <c:v>0.46535549379418906</c:v>
                </c:pt>
                <c:pt idx="40">
                  <c:v>0.43380936926787783</c:v>
                </c:pt>
                <c:pt idx="41">
                  <c:v>0.40766631797220387</c:v>
                </c:pt>
                <c:pt idx="42">
                  <c:v>0.39201594277890117</c:v>
                </c:pt>
                <c:pt idx="43">
                  <c:v>0.40258842670519496</c:v>
                </c:pt>
                <c:pt idx="44">
                  <c:v>0.37213208593994057</c:v>
                </c:pt>
                <c:pt idx="45">
                  <c:v>0.38208924915388126</c:v>
                </c:pt>
                <c:pt idx="46">
                  <c:v>0.36408347552554043</c:v>
                </c:pt>
                <c:pt idx="47">
                  <c:v>0.27733182582072752</c:v>
                </c:pt>
                <c:pt idx="48">
                  <c:v>0.26664971856261621</c:v>
                </c:pt>
                <c:pt idx="49">
                  <c:v>0.25778555919909119</c:v>
                </c:pt>
                <c:pt idx="50">
                  <c:v>0.2390261737210867</c:v>
                </c:pt>
                <c:pt idx="51">
                  <c:v>0.23492072470394149</c:v>
                </c:pt>
                <c:pt idx="52">
                  <c:v>0.21177862587791743</c:v>
                </c:pt>
                <c:pt idx="53">
                  <c:v>0.27553388540311363</c:v>
                </c:pt>
                <c:pt idx="54">
                  <c:v>0.32847183538334129</c:v>
                </c:pt>
                <c:pt idx="55">
                  <c:v>0.3173068090746613</c:v>
                </c:pt>
                <c:pt idx="56">
                  <c:v>0.31187642414530092</c:v>
                </c:pt>
                <c:pt idx="57">
                  <c:v>0.28708923227848265</c:v>
                </c:pt>
                <c:pt idx="58">
                  <c:v>0.25279680210608091</c:v>
                </c:pt>
                <c:pt idx="59">
                  <c:v>0.1798658798260383</c:v>
                </c:pt>
                <c:pt idx="60">
                  <c:v>0.16798126779361738</c:v>
                </c:pt>
                <c:pt idx="61">
                  <c:v>0.16773048407162244</c:v>
                </c:pt>
                <c:pt idx="62">
                  <c:v>0.19883942463964754</c:v>
                </c:pt>
                <c:pt idx="63">
                  <c:v>0.19696254792608653</c:v>
                </c:pt>
                <c:pt idx="64">
                  <c:v>0.19406547664184798</c:v>
                </c:pt>
              </c:numCache>
            </c:numRef>
          </c:val>
          <c:smooth val="0"/>
          <c:extLst>
            <c:ext xmlns:c16="http://schemas.microsoft.com/office/drawing/2014/chart" uri="{C3380CC4-5D6E-409C-BE32-E72D297353CC}">
              <c16:uniqueId val="{00000012-1F45-4547-AEAD-CCEEB17BC7AB}"/>
            </c:ext>
          </c:extLst>
        </c:ser>
        <c:ser>
          <c:idx val="12"/>
          <c:order val="5"/>
          <c:tx>
            <c:strRef>
              <c:f>'2'!$AU$2</c:f>
              <c:strCache>
                <c:ptCount val="1"/>
                <c:pt idx="0">
                  <c:v>Skupaj NPE</c:v>
                </c:pt>
              </c:strCache>
            </c:strRef>
          </c:tx>
          <c:spPr>
            <a:ln w="15875" cap="rnd" cmpd="sng" algn="ctr">
              <a:solidFill>
                <a:srgbClr val="000000">
                  <a:lumMod val="100000"/>
                </a:srgbClr>
              </a:solidFill>
              <a:prstDash val="solid"/>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'2'!$AU$54:$AU$125</c:f>
              <c:numCache>
                <c:formatCode>0.0</c:formatCode>
                <c:ptCount val="72"/>
                <c:pt idx="0">
                  <c:v>1.8829870115835912</c:v>
                </c:pt>
                <c:pt idx="1">
                  <c:v>1.8769033917160789</c:v>
                </c:pt>
                <c:pt idx="2">
                  <c:v>1.8330589625610259</c:v>
                </c:pt>
                <c:pt idx="3">
                  <c:v>1.4742929440154855</c:v>
                </c:pt>
                <c:pt idx="4">
                  <c:v>1.4649828927586763</c:v>
                </c:pt>
                <c:pt idx="5">
                  <c:v>1.410569577235687</c:v>
                </c:pt>
                <c:pt idx="6">
                  <c:v>1.379612570106713</c:v>
                </c:pt>
                <c:pt idx="7">
                  <c:v>1.3019499724502261</c:v>
                </c:pt>
                <c:pt idx="8">
                  <c:v>1.2946660464084174</c:v>
                </c:pt>
                <c:pt idx="9">
                  <c:v>1.2970807175039627</c:v>
                </c:pt>
                <c:pt idx="10">
                  <c:v>1.2681911796387197</c:v>
                </c:pt>
                <c:pt idx="11">
                  <c:v>1.2118379420815981</c:v>
                </c:pt>
                <c:pt idx="12">
                  <c:v>1.2009489326789975</c:v>
                </c:pt>
                <c:pt idx="13">
                  <c:v>1.1790313548945097</c:v>
                </c:pt>
                <c:pt idx="14">
                  <c:v>1.1870715352153258</c:v>
                </c:pt>
                <c:pt idx="15">
                  <c:v>1.1757403197905147</c:v>
                </c:pt>
                <c:pt idx="16">
                  <c:v>1.1429232905852484</c:v>
                </c:pt>
                <c:pt idx="17">
                  <c:v>1.166066161969078</c:v>
                </c:pt>
                <c:pt idx="18">
                  <c:v>1.1148602636011573</c:v>
                </c:pt>
                <c:pt idx="19">
                  <c:v>1.1638580729138985</c:v>
                </c:pt>
                <c:pt idx="20">
                  <c:v>1.1437196631921851</c:v>
                </c:pt>
                <c:pt idx="21">
                  <c:v>1.1521372806544068</c:v>
                </c:pt>
                <c:pt idx="22">
                  <c:v>1.1745815861291669</c:v>
                </c:pt>
                <c:pt idx="23">
                  <c:v>1.1257299293292187</c:v>
                </c:pt>
                <c:pt idx="24">
                  <c:v>1.1409967802746577</c:v>
                </c:pt>
                <c:pt idx="25">
                  <c:v>1.067598716244099</c:v>
                </c:pt>
                <c:pt idx="26">
                  <c:v>1.053126360498116</c:v>
                </c:pt>
                <c:pt idx="27">
                  <c:v>1.049891988558016</c:v>
                </c:pt>
                <c:pt idx="28">
                  <c:v>1.0319791492662644</c:v>
                </c:pt>
                <c:pt idx="29">
                  <c:v>1.0018845846950508</c:v>
                </c:pt>
                <c:pt idx="30">
                  <c:v>0.9902723172255774</c:v>
                </c:pt>
                <c:pt idx="31">
                  <c:v>0.98342796883959893</c:v>
                </c:pt>
                <c:pt idx="32">
                  <c:v>0.96644536569938355</c:v>
                </c:pt>
                <c:pt idx="33">
                  <c:v>0.96541694901658215</c:v>
                </c:pt>
                <c:pt idx="34">
                  <c:v>0.97170624352178203</c:v>
                </c:pt>
                <c:pt idx="35">
                  <c:v>0.99896357620399279</c:v>
                </c:pt>
                <c:pt idx="36">
                  <c:v>1.009751782204162</c:v>
                </c:pt>
                <c:pt idx="37">
                  <c:v>1.0261341318719535</c:v>
                </c:pt>
                <c:pt idx="38">
                  <c:v>1.0340223744022583</c:v>
                </c:pt>
                <c:pt idx="39">
                  <c:v>1.0405436747066807</c:v>
                </c:pt>
                <c:pt idx="40">
                  <c:v>1.0094944490281481</c:v>
                </c:pt>
                <c:pt idx="41">
                  <c:v>0.98659700242761605</c:v>
                </c:pt>
                <c:pt idx="42">
                  <c:v>0.98244105393287195</c:v>
                </c:pt>
                <c:pt idx="43">
                  <c:v>0.99150120190458024</c:v>
                </c:pt>
                <c:pt idx="44">
                  <c:v>0.97663117015048073</c:v>
                </c:pt>
                <c:pt idx="45">
                  <c:v>1.003964385591688</c:v>
                </c:pt>
                <c:pt idx="46">
                  <c:v>1.0150942661675906</c:v>
                </c:pt>
                <c:pt idx="47">
                  <c:v>0.9783527745522248</c:v>
                </c:pt>
                <c:pt idx="48">
                  <c:v>0.97208384693427163</c:v>
                </c:pt>
                <c:pt idx="49">
                  <c:v>0.99726414823500409</c:v>
                </c:pt>
                <c:pt idx="50">
                  <c:v>1.0266174064067073</c:v>
                </c:pt>
                <c:pt idx="51">
                  <c:v>1.0313205895101925</c:v>
                </c:pt>
                <c:pt idx="52">
                  <c:v>1.010035600793787</c:v>
                </c:pt>
                <c:pt idx="53">
                  <c:v>1.0246946264665986</c:v>
                </c:pt>
                <c:pt idx="54">
                  <c:v>1.0856777920390839</c:v>
                </c:pt>
                <c:pt idx="55">
                  <c:v>1.0779857601023641</c:v>
                </c:pt>
                <c:pt idx="56">
                  <c:v>1.1538390018879892</c:v>
                </c:pt>
                <c:pt idx="57">
                  <c:v>1.2068788587984955</c:v>
                </c:pt>
                <c:pt idx="58">
                  <c:v>1.5328188618573704</c:v>
                </c:pt>
                <c:pt idx="59">
                  <c:v>1.6122248635998784</c:v>
                </c:pt>
                <c:pt idx="60">
                  <c:v>1.6130462311472977</c:v>
                </c:pt>
                <c:pt idx="61">
                  <c:v>1.6367081542972524</c:v>
                </c:pt>
                <c:pt idx="62">
                  <c:v>1.6027575095618136</c:v>
                </c:pt>
                <c:pt idx="63">
                  <c:v>1.5949295954623661</c:v>
                </c:pt>
                <c:pt idx="64">
                  <c:v>1.5810170048721688</c:v>
                </c:pt>
              </c:numCache>
            </c:numRef>
          </c:val>
          <c:smooth val="0"/>
          <c:extLst>
            <c:ext xmlns:c16="http://schemas.microsoft.com/office/drawing/2014/chart" uri="{C3380CC4-5D6E-409C-BE32-E72D297353CC}">
              <c16:uniqueId val="{00000013-1F45-4547-AEAD-CCEEB17BC7AB}"/>
            </c:ext>
          </c:extLst>
        </c:ser>
        <c:ser>
          <c:idx val="13"/>
          <c:order val="6"/>
          <c:tx>
            <c:strRef>
              <c:f>'2'!$AV$2</c:f>
              <c:strCache>
                <c:ptCount val="1"/>
                <c:pt idx="0">
                  <c:v>Skupaj NPL</c:v>
                </c:pt>
              </c:strCache>
            </c:strRef>
          </c:tx>
          <c:spPr>
            <a:ln w="15875" cap="rnd" cmpd="sng" algn="ctr">
              <a:solidFill>
                <a:schemeClr val="tx2"/>
              </a:solidFill>
              <a:prstDash val="sysDash"/>
              <a:round/>
              <a:headEnd type="none" w="med" len="med"/>
              <a:tailEnd type="none" w="med" len="med"/>
            </a:ln>
          </c:spPr>
          <c:marker>
            <c:symbol val="none"/>
          </c:marker>
          <c:cat>
            <c:numRef>
              <c:f>'2'!$AJ$54:$AJ$125</c:f>
              <c:numCache>
                <c:formatCode>yyyy</c:formatCode>
                <c:ptCount val="72"/>
                <c:pt idx="6">
                  <c:v>44408</c:v>
                </c:pt>
                <c:pt idx="18">
                  <c:v>44773</c:v>
                </c:pt>
                <c:pt idx="30">
                  <c:v>45138</c:v>
                </c:pt>
                <c:pt idx="42">
                  <c:v>45504</c:v>
                </c:pt>
                <c:pt idx="54">
                  <c:v>45869</c:v>
                </c:pt>
                <c:pt idx="66">
                  <c:v>46234</c:v>
                </c:pt>
              </c:numCache>
            </c:numRef>
          </c:cat>
          <c:val>
            <c:numRef>
              <c:f>'2'!$AV$54:$AV$125</c:f>
              <c:numCache>
                <c:formatCode>0.0</c:formatCode>
                <c:ptCount val="72"/>
                <c:pt idx="0">
                  <c:v>2.5835981883372576</c:v>
                </c:pt>
                <c:pt idx="1">
                  <c:v>2.6032007765489236</c:v>
                </c:pt>
                <c:pt idx="2">
                  <c:v>2.5409494487868169</c:v>
                </c:pt>
                <c:pt idx="3">
                  <c:v>1.9940583181287399</c:v>
                </c:pt>
                <c:pt idx="4">
                  <c:v>2.0246407609971926</c:v>
                </c:pt>
                <c:pt idx="5">
                  <c:v>1.9293463153333004</c:v>
                </c:pt>
                <c:pt idx="6">
                  <c:v>1.8877028471834301</c:v>
                </c:pt>
                <c:pt idx="7">
                  <c:v>1.7615258618990208</c:v>
                </c:pt>
                <c:pt idx="8">
                  <c:v>1.7550478083172703</c:v>
                </c:pt>
                <c:pt idx="9">
                  <c:v>1.7357231515440903</c:v>
                </c:pt>
                <c:pt idx="10">
                  <c:v>1.7043141048562409</c:v>
                </c:pt>
                <c:pt idx="11">
                  <c:v>1.6024990691615164</c:v>
                </c:pt>
                <c:pt idx="12">
                  <c:v>1.5967578866660663</c:v>
                </c:pt>
                <c:pt idx="13">
                  <c:v>1.5801452257215161</c:v>
                </c:pt>
                <c:pt idx="14">
                  <c:v>1.5910217322231075</c:v>
                </c:pt>
                <c:pt idx="15">
                  <c:v>1.5836878285791187</c:v>
                </c:pt>
                <c:pt idx="16">
                  <c:v>1.5439716759712114</c:v>
                </c:pt>
                <c:pt idx="17">
                  <c:v>1.5734136795899392</c:v>
                </c:pt>
                <c:pt idx="18">
                  <c:v>1.5054897296402403</c:v>
                </c:pt>
                <c:pt idx="19">
                  <c:v>1.5649148890017801</c:v>
                </c:pt>
                <c:pt idx="20">
                  <c:v>1.5236981678954593</c:v>
                </c:pt>
                <c:pt idx="21">
                  <c:v>1.5361779454330962</c:v>
                </c:pt>
                <c:pt idx="22">
                  <c:v>1.5565494092020007</c:v>
                </c:pt>
                <c:pt idx="23">
                  <c:v>1.5009698038527775</c:v>
                </c:pt>
                <c:pt idx="24">
                  <c:v>1.5283352471792788</c:v>
                </c:pt>
                <c:pt idx="25">
                  <c:v>1.4572850131190827</c:v>
                </c:pt>
                <c:pt idx="26">
                  <c:v>1.437473254158081</c:v>
                </c:pt>
                <c:pt idx="27">
                  <c:v>1.4391071535023663</c:v>
                </c:pt>
                <c:pt idx="28">
                  <c:v>1.4086927766920128</c:v>
                </c:pt>
                <c:pt idx="29">
                  <c:v>1.3702793676149991</c:v>
                </c:pt>
                <c:pt idx="30">
                  <c:v>1.3496026963519852</c:v>
                </c:pt>
                <c:pt idx="31">
                  <c:v>1.3442905855157468</c:v>
                </c:pt>
                <c:pt idx="32">
                  <c:v>1.3246983122556626</c:v>
                </c:pt>
                <c:pt idx="33">
                  <c:v>1.3302699381670453</c:v>
                </c:pt>
                <c:pt idx="34">
                  <c:v>1.3482258662224416</c:v>
                </c:pt>
                <c:pt idx="35">
                  <c:v>1.3904517533900449</c:v>
                </c:pt>
                <c:pt idx="36">
                  <c:v>1.4322033221047796</c:v>
                </c:pt>
                <c:pt idx="37">
                  <c:v>1.4628083067441382</c:v>
                </c:pt>
                <c:pt idx="38">
                  <c:v>1.5105379958512486</c:v>
                </c:pt>
                <c:pt idx="39">
                  <c:v>1.5398618275383664</c:v>
                </c:pt>
                <c:pt idx="40">
                  <c:v>1.4879847478323802</c:v>
                </c:pt>
                <c:pt idx="41">
                  <c:v>1.4576663205062079</c:v>
                </c:pt>
                <c:pt idx="42">
                  <c:v>1.4613582004121812</c:v>
                </c:pt>
                <c:pt idx="43">
                  <c:v>1.4831790848737598</c:v>
                </c:pt>
                <c:pt idx="44">
                  <c:v>1.4707118057882602</c:v>
                </c:pt>
                <c:pt idx="45">
                  <c:v>1.5223018607904517</c:v>
                </c:pt>
                <c:pt idx="46">
                  <c:v>1.5485750656628989</c:v>
                </c:pt>
                <c:pt idx="47">
                  <c:v>1.5326113606208471</c:v>
                </c:pt>
                <c:pt idx="48">
                  <c:v>1.5307689810982728</c:v>
                </c:pt>
                <c:pt idx="49">
                  <c:v>1.5590159494425677</c:v>
                </c:pt>
                <c:pt idx="50">
                  <c:v>1.6151181230252338</c:v>
                </c:pt>
                <c:pt idx="51">
                  <c:v>1.6283347946020301</c:v>
                </c:pt>
                <c:pt idx="52">
                  <c:v>1.5794209411218507</c:v>
                </c:pt>
                <c:pt idx="53">
                  <c:v>1.6173403885248356</c:v>
                </c:pt>
                <c:pt idx="54">
                  <c:v>1.7064941578177502</c:v>
                </c:pt>
                <c:pt idx="55">
                  <c:v>1.7052364112222422</c:v>
                </c:pt>
                <c:pt idx="56">
                  <c:v>1.8459304626397703</c:v>
                </c:pt>
                <c:pt idx="57">
                  <c:v>1.9332932135825653</c:v>
                </c:pt>
                <c:pt idx="58">
                  <c:v>2.403083001717345</c:v>
                </c:pt>
                <c:pt idx="59">
                  <c:v>2.5386572620270611</c:v>
                </c:pt>
                <c:pt idx="60">
                  <c:v>2.5315345860838696</c:v>
                </c:pt>
                <c:pt idx="61">
                  <c:v>2.5455948492175096</c:v>
                </c:pt>
                <c:pt idx="62">
                  <c:v>2.4910824792221344</c:v>
                </c:pt>
                <c:pt idx="63">
                  <c:v>2.5016435510861519</c:v>
                </c:pt>
                <c:pt idx="64">
                  <c:v>2.4924851319197221</c:v>
                </c:pt>
              </c:numCache>
            </c:numRef>
          </c:val>
          <c:smooth val="0"/>
          <c:extLst>
            <c:ext xmlns:c16="http://schemas.microsoft.com/office/drawing/2014/chart" uri="{C3380CC4-5D6E-409C-BE32-E72D297353CC}">
              <c16:uniqueId val="{00000014-1F45-4547-AEAD-CCEEB17BC7AB}"/>
            </c:ext>
          </c:extLst>
        </c:ser>
        <c:dLbls>
          <c:showLegendKey val="0"/>
          <c:showVal val="0"/>
          <c:showCatName val="0"/>
          <c:showSerName val="0"/>
          <c:showPercent val="0"/>
          <c:showBubbleSize val="0"/>
        </c:dLbls>
        <c:smooth val="0"/>
        <c:axId val="147591168"/>
        <c:axId val="147597568"/>
      </c:lineChart>
      <c:catAx>
        <c:axId val="147591168"/>
        <c:scaling>
          <c:orientation val="minMax"/>
        </c:scaling>
        <c:delete val="0"/>
        <c:axPos val="b"/>
        <c:majorGridlines>
          <c:spPr>
            <a:ln w="3175" cap="flat" cmpd="sng" algn="ctr">
              <a:noFill/>
              <a:prstDash val="solid"/>
              <a:round/>
            </a:ln>
            <a:effectLst/>
          </c:spPr>
        </c:majorGridlines>
        <c:numFmt formatCode="yyyy" sourceLinked="0"/>
        <c:majorTickMark val="out"/>
        <c:minorTickMark val="none"/>
        <c:tickLblPos val="nextTo"/>
        <c:spPr>
          <a:ln w="6350">
            <a:solidFill>
              <a:srgbClr val="B0B0B0"/>
            </a:solidFill>
          </a:ln>
        </c:spPr>
        <c:txPr>
          <a:bodyPr rot="0" vert="horz" anchor="ctr" anchorCtr="1"/>
          <a:lstStyle/>
          <a:p>
            <a:pPr>
              <a:defRPr/>
            </a:pPr>
            <a:endParaRPr lang="sl-SI"/>
          </a:p>
        </c:txPr>
        <c:crossAx val="147597568"/>
        <c:crossesAt val="0"/>
        <c:auto val="0"/>
        <c:lblAlgn val="ctr"/>
        <c:lblOffset val="100"/>
        <c:tickLblSkip val="6"/>
        <c:tickMarkSkip val="12"/>
        <c:noMultiLvlLbl val="1"/>
      </c:catAx>
      <c:valAx>
        <c:axId val="147597568"/>
        <c:scaling>
          <c:orientation val="minMax"/>
        </c:scaling>
        <c:delete val="0"/>
        <c:axPos val="l"/>
        <c:majorGridlines>
          <c:spPr>
            <a:ln w="3175" cap="flat" cmpd="sng" algn="ctr">
              <a:solidFill>
                <a:srgbClr val="B0B0B0"/>
              </a:solidFill>
              <a:prstDash val="solid"/>
              <a:round/>
              <a:headEnd type="none" w="med" len="med"/>
              <a:tailEnd type="none" w="med" len="med"/>
            </a:ln>
            <a:effectLst/>
          </c:spPr>
        </c:majorGridlines>
        <c:numFmt formatCode="0" sourceLinked="0"/>
        <c:majorTickMark val="none"/>
        <c:minorTickMark val="none"/>
        <c:tickLblPos val="nextTo"/>
        <c:spPr>
          <a:ln w="12700">
            <a:noFill/>
            <a:prstDash val="solid"/>
          </a:ln>
        </c:spPr>
        <c:txPr>
          <a:bodyPr rot="0" vert="horz"/>
          <a:lstStyle/>
          <a:p>
            <a:pPr>
              <a:defRPr/>
            </a:pPr>
            <a:endParaRPr lang="sl-SI"/>
          </a:p>
        </c:txPr>
        <c:crossAx val="147591168"/>
        <c:crossesAt val="1"/>
        <c:crossBetween val="between"/>
        <c:majorUnit val="1"/>
      </c:valAx>
      <c:spPr>
        <a:noFill/>
        <a:ln w="25400">
          <a:noFill/>
          <a:prstDash val="solid"/>
        </a:ln>
        <a:effectLst/>
        <a:extLst>
          <a:ext uri="{91240B29-F687-4F45-9708-019B960494DF}">
            <a14:hiddenLine xmlns:a14="http://schemas.microsoft.com/office/drawing/2010/main" w="25400">
              <a:solidFill>
                <a:sysClr val="window" lastClr="FFFFFF">
                  <a:lumMod val="75000"/>
                </a:sysClr>
              </a:solidFill>
              <a:prstDash val="solid"/>
            </a14:hiddenLine>
          </a:ext>
        </a:extLst>
      </c:spPr>
    </c:plotArea>
    <c:legend>
      <c:legendPos val="r"/>
      <c:layout>
        <c:manualLayout>
          <c:xMode val="edge"/>
          <c:yMode val="edge"/>
          <c:x val="4.6326994021058929E-2"/>
          <c:y val="0.77135285075708049"/>
          <c:w val="0.88186178554562633"/>
          <c:h val="0.18966907542536088"/>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858957726604767E-2"/>
          <c:y val="6.8945367499630816E-2"/>
          <c:w val="0.83954633960003611"/>
          <c:h val="0.61269440049736079"/>
        </c:manualLayout>
      </c:layout>
      <c:lineChart>
        <c:grouping val="standard"/>
        <c:varyColors val="0"/>
        <c:ser>
          <c:idx val="1"/>
          <c:order val="0"/>
          <c:tx>
            <c:strRef>
              <c:f>'2'!$BB$2</c:f>
              <c:strCache>
                <c:ptCount val="1"/>
                <c:pt idx="0">
                  <c:v>Vloge nefinančnih družb</c:v>
                </c:pt>
              </c:strCache>
            </c:strRef>
          </c:tx>
          <c:spPr>
            <a:ln w="15875" cap="rnd" cmpd="sng" algn="ctr">
              <a:solidFill>
                <a:schemeClr val="accent2"/>
              </a:solidFill>
              <a:prstDash val="solid"/>
              <a:round/>
              <a:headEnd type="none" w="med" len="med"/>
              <a:tailEnd type="none" w="med" len="med"/>
            </a:ln>
            <a:effectLst/>
          </c:spPr>
          <c:marker>
            <c:symbol val="none"/>
          </c:marker>
          <c:cat>
            <c:numRef>
              <c:f>'2'!$AZ$54:$AZ$125</c:f>
              <c:numCache>
                <c:formatCode>yyyy</c:formatCode>
                <c:ptCount val="72"/>
                <c:pt idx="6">
                  <c:v>44408</c:v>
                </c:pt>
                <c:pt idx="18">
                  <c:v>44773</c:v>
                </c:pt>
                <c:pt idx="30">
                  <c:v>45138</c:v>
                </c:pt>
                <c:pt idx="42">
                  <c:v>45504</c:v>
                </c:pt>
                <c:pt idx="54">
                  <c:v>45869</c:v>
                </c:pt>
                <c:pt idx="66">
                  <c:v>46234</c:v>
                </c:pt>
              </c:numCache>
            </c:numRef>
          </c:cat>
          <c:val>
            <c:numRef>
              <c:f>'2'!$BB$54:$BB$125</c:f>
              <c:numCache>
                <c:formatCode>0.0</c:formatCode>
                <c:ptCount val="72"/>
                <c:pt idx="0">
                  <c:v>18.362227787635032</c:v>
                </c:pt>
                <c:pt idx="1">
                  <c:v>19.562930191901053</c:v>
                </c:pt>
                <c:pt idx="2">
                  <c:v>20.810997514892261</c:v>
                </c:pt>
                <c:pt idx="3">
                  <c:v>17.503754062761679</c:v>
                </c:pt>
                <c:pt idx="4">
                  <c:v>12.949950240187835</c:v>
                </c:pt>
                <c:pt idx="5">
                  <c:v>10.585114408257468</c:v>
                </c:pt>
                <c:pt idx="6">
                  <c:v>10.236343825489591</c:v>
                </c:pt>
                <c:pt idx="7">
                  <c:v>12.230913788017151</c:v>
                </c:pt>
                <c:pt idx="8">
                  <c:v>10.507587454878276</c:v>
                </c:pt>
                <c:pt idx="9">
                  <c:v>8.8841479342864673</c:v>
                </c:pt>
                <c:pt idx="10">
                  <c:v>9.1890509273090828</c:v>
                </c:pt>
                <c:pt idx="11">
                  <c:v>12.043404880359398</c:v>
                </c:pt>
                <c:pt idx="12">
                  <c:v>8.9485507980842307</c:v>
                </c:pt>
                <c:pt idx="13">
                  <c:v>9.0170356007245989</c:v>
                </c:pt>
                <c:pt idx="14">
                  <c:v>3.4475542539766479</c:v>
                </c:pt>
                <c:pt idx="15">
                  <c:v>4.8935361703556612</c:v>
                </c:pt>
                <c:pt idx="16">
                  <c:v>3.0724324178261986</c:v>
                </c:pt>
                <c:pt idx="17">
                  <c:v>4.7844318399910657</c:v>
                </c:pt>
                <c:pt idx="18">
                  <c:v>5.0594091542710773</c:v>
                </c:pt>
                <c:pt idx="19">
                  <c:v>6.4096954128632477</c:v>
                </c:pt>
                <c:pt idx="20">
                  <c:v>7.8425738337200679</c:v>
                </c:pt>
                <c:pt idx="21">
                  <c:v>10.036564300664352</c:v>
                </c:pt>
                <c:pt idx="22">
                  <c:v>11.556548691226197</c:v>
                </c:pt>
                <c:pt idx="23">
                  <c:v>7.9125724162212308</c:v>
                </c:pt>
                <c:pt idx="24">
                  <c:v>10.777310632440894</c:v>
                </c:pt>
                <c:pt idx="25">
                  <c:v>6.6711973507498579</c:v>
                </c:pt>
                <c:pt idx="26">
                  <c:v>7.1505237139576572</c:v>
                </c:pt>
                <c:pt idx="27">
                  <c:v>7.262759416754494</c:v>
                </c:pt>
                <c:pt idx="28">
                  <c:v>10.693764709228205</c:v>
                </c:pt>
                <c:pt idx="29">
                  <c:v>10.556801640948631</c:v>
                </c:pt>
                <c:pt idx="30">
                  <c:v>11.007187343793245</c:v>
                </c:pt>
                <c:pt idx="31">
                  <c:v>9.2119663457717937</c:v>
                </c:pt>
                <c:pt idx="32">
                  <c:v>7.9242957620999643</c:v>
                </c:pt>
                <c:pt idx="33">
                  <c:v>8.8122589948522965</c:v>
                </c:pt>
                <c:pt idx="34">
                  <c:v>8.4401421664469733</c:v>
                </c:pt>
                <c:pt idx="35">
                  <c:v>12.74478483733601</c:v>
                </c:pt>
                <c:pt idx="36">
                  <c:v>11.955564768601912</c:v>
                </c:pt>
                <c:pt idx="37">
                  <c:v>15.319932416897597</c:v>
                </c:pt>
                <c:pt idx="38">
                  <c:v>11.367062925864403</c:v>
                </c:pt>
                <c:pt idx="39">
                  <c:v>12.639153536398684</c:v>
                </c:pt>
                <c:pt idx="40">
                  <c:v>9.1617478653475359</c:v>
                </c:pt>
                <c:pt idx="41">
                  <c:v>8.2409645546045915</c:v>
                </c:pt>
                <c:pt idx="42">
                  <c:v>10.507766567669229</c:v>
                </c:pt>
                <c:pt idx="43">
                  <c:v>8.4335894836167213</c:v>
                </c:pt>
                <c:pt idx="44">
                  <c:v>8.1989235021678208</c:v>
                </c:pt>
                <c:pt idx="45">
                  <c:v>7.8432463995678159</c:v>
                </c:pt>
                <c:pt idx="46">
                  <c:v>4.3038012775206358</c:v>
                </c:pt>
                <c:pt idx="47">
                  <c:v>-0.33783151155758473</c:v>
                </c:pt>
                <c:pt idx="48">
                  <c:v>1.9095666718953686</c:v>
                </c:pt>
                <c:pt idx="49">
                  <c:v>1.7394214108776174</c:v>
                </c:pt>
                <c:pt idx="50">
                  <c:v>3.6679624980131775</c:v>
                </c:pt>
                <c:pt idx="51">
                  <c:v>2.6957677638431932</c:v>
                </c:pt>
                <c:pt idx="52">
                  <c:v>5.9482262986041867</c:v>
                </c:pt>
                <c:pt idx="53">
                  <c:v>7.0816742432410429</c:v>
                </c:pt>
                <c:pt idx="54">
                  <c:v>5.1507166810701666</c:v>
                </c:pt>
                <c:pt idx="55">
                  <c:v>6.1648679189786559</c:v>
                </c:pt>
                <c:pt idx="56">
                  <c:v>6.2076218467273625</c:v>
                </c:pt>
                <c:pt idx="57">
                  <c:v>7.5287855764371026</c:v>
                </c:pt>
                <c:pt idx="58">
                  <c:v>6.9973335551467564</c:v>
                </c:pt>
                <c:pt idx="59">
                  <c:v>7.279172282442059</c:v>
                </c:pt>
                <c:pt idx="60">
                  <c:v>5.7745703043182273</c:v>
                </c:pt>
                <c:pt idx="61">
                  <c:v>6.3895335398098885</c:v>
                </c:pt>
                <c:pt idx="62">
                  <c:v>6.9489293493957272</c:v>
                </c:pt>
                <c:pt idx="63">
                  <c:v>6.5712286899361816</c:v>
                </c:pt>
                <c:pt idx="64">
                  <c:v>4.2981121436477698</c:v>
                </c:pt>
              </c:numCache>
            </c:numRef>
          </c:val>
          <c:smooth val="0"/>
          <c:extLst>
            <c:ext xmlns:c16="http://schemas.microsoft.com/office/drawing/2014/chart" uri="{C3380CC4-5D6E-409C-BE32-E72D297353CC}">
              <c16:uniqueId val="{00000000-7AC7-4855-AA15-A33AE0A7B12E}"/>
            </c:ext>
          </c:extLst>
        </c:ser>
        <c:ser>
          <c:idx val="2"/>
          <c:order val="2"/>
          <c:tx>
            <c:strRef>
              <c:f>'2'!$BD$2</c:f>
              <c:strCache>
                <c:ptCount val="1"/>
                <c:pt idx="0">
                  <c:v>Vloge gospodinjstev</c:v>
                </c:pt>
              </c:strCache>
            </c:strRef>
          </c:tx>
          <c:spPr>
            <a:ln w="15875" cap="rnd" cmpd="sng" algn="ctr">
              <a:solidFill>
                <a:schemeClr val="accent4"/>
              </a:solidFill>
              <a:prstDash val="solid"/>
              <a:round/>
              <a:headEnd type="none" w="med" len="med"/>
              <a:tailEnd type="none" w="med" len="med"/>
            </a:ln>
          </c:spPr>
          <c:marker>
            <c:symbol val="none"/>
          </c:marker>
          <c:cat>
            <c:numRef>
              <c:f>'2'!$AZ$54:$AZ$125</c:f>
              <c:numCache>
                <c:formatCode>yyyy</c:formatCode>
                <c:ptCount val="72"/>
                <c:pt idx="6">
                  <c:v>44408</c:v>
                </c:pt>
                <c:pt idx="18">
                  <c:v>44773</c:v>
                </c:pt>
                <c:pt idx="30">
                  <c:v>45138</c:v>
                </c:pt>
                <c:pt idx="42">
                  <c:v>45504</c:v>
                </c:pt>
                <c:pt idx="54">
                  <c:v>45869</c:v>
                </c:pt>
                <c:pt idx="66">
                  <c:v>46234</c:v>
                </c:pt>
              </c:numCache>
            </c:numRef>
          </c:cat>
          <c:val>
            <c:numRef>
              <c:f>'2'!$BD$54:$BD$125</c:f>
              <c:numCache>
                <c:formatCode>0.0</c:formatCode>
                <c:ptCount val="72"/>
                <c:pt idx="0">
                  <c:v>11.88980688911756</c:v>
                </c:pt>
                <c:pt idx="1">
                  <c:v>12.501578960233539</c:v>
                </c:pt>
                <c:pt idx="2">
                  <c:v>11.588581991973435</c:v>
                </c:pt>
                <c:pt idx="3">
                  <c:v>10.221380931621127</c:v>
                </c:pt>
                <c:pt idx="4">
                  <c:v>10.340279222451043</c:v>
                </c:pt>
                <c:pt idx="5">
                  <c:v>10.096581351304113</c:v>
                </c:pt>
                <c:pt idx="6">
                  <c:v>10.097542397210724</c:v>
                </c:pt>
                <c:pt idx="7">
                  <c:v>9.93299267647647</c:v>
                </c:pt>
                <c:pt idx="8">
                  <c:v>9.7897897232050788</c:v>
                </c:pt>
                <c:pt idx="9">
                  <c:v>8.8607196693828669</c:v>
                </c:pt>
                <c:pt idx="10">
                  <c:v>7.5718644470224472</c:v>
                </c:pt>
                <c:pt idx="11">
                  <c:v>6.758526791253705</c:v>
                </c:pt>
                <c:pt idx="12">
                  <c:v>6.0483148737488834</c:v>
                </c:pt>
                <c:pt idx="13">
                  <c:v>5.2495060697358209</c:v>
                </c:pt>
                <c:pt idx="14">
                  <c:v>4.1897409171486322</c:v>
                </c:pt>
                <c:pt idx="15">
                  <c:v>5.0251075296678049</c:v>
                </c:pt>
                <c:pt idx="16">
                  <c:v>5.6587892777438142</c:v>
                </c:pt>
                <c:pt idx="17">
                  <c:v>5.2027135937969371</c:v>
                </c:pt>
                <c:pt idx="18">
                  <c:v>5.3686199902200471</c:v>
                </c:pt>
                <c:pt idx="19">
                  <c:v>5.4643528574101152</c:v>
                </c:pt>
                <c:pt idx="20">
                  <c:v>5.591966086188771</c:v>
                </c:pt>
                <c:pt idx="21">
                  <c:v>5.698282062962301</c:v>
                </c:pt>
                <c:pt idx="22">
                  <c:v>6.0731705189608576</c:v>
                </c:pt>
                <c:pt idx="23">
                  <c:v>7.6463792071108649</c:v>
                </c:pt>
                <c:pt idx="24">
                  <c:v>6.62287453969721</c:v>
                </c:pt>
                <c:pt idx="25">
                  <c:v>7.0751378205907489</c:v>
                </c:pt>
                <c:pt idx="26">
                  <c:v>7.7168769578032093</c:v>
                </c:pt>
                <c:pt idx="27">
                  <c:v>6.2032972486798288</c:v>
                </c:pt>
                <c:pt idx="28">
                  <c:v>5.1695197045935393</c:v>
                </c:pt>
                <c:pt idx="29">
                  <c:v>5.3928665630199379</c:v>
                </c:pt>
                <c:pt idx="30">
                  <c:v>5.1649534251471341</c:v>
                </c:pt>
                <c:pt idx="31">
                  <c:v>5.1654883521891959</c:v>
                </c:pt>
                <c:pt idx="32">
                  <c:v>4.8401025524675401</c:v>
                </c:pt>
                <c:pt idx="33">
                  <c:v>4.6808482102709714</c:v>
                </c:pt>
                <c:pt idx="34">
                  <c:v>4.0819031924036464</c:v>
                </c:pt>
                <c:pt idx="35">
                  <c:v>2.8305696307687755</c:v>
                </c:pt>
                <c:pt idx="36">
                  <c:v>2.6067532648387681</c:v>
                </c:pt>
                <c:pt idx="37">
                  <c:v>1.3263025531589756</c:v>
                </c:pt>
                <c:pt idx="38">
                  <c:v>2.3066044160483523</c:v>
                </c:pt>
                <c:pt idx="39">
                  <c:v>2.3019296612857953</c:v>
                </c:pt>
                <c:pt idx="40">
                  <c:v>2.6038053662439165</c:v>
                </c:pt>
                <c:pt idx="41">
                  <c:v>2.4509048179308435</c:v>
                </c:pt>
                <c:pt idx="42">
                  <c:v>2.3336710685837314</c:v>
                </c:pt>
                <c:pt idx="43">
                  <c:v>2.278301487438128</c:v>
                </c:pt>
                <c:pt idx="44">
                  <c:v>2.6479516287267746</c:v>
                </c:pt>
                <c:pt idx="45">
                  <c:v>2.7236285824168371</c:v>
                </c:pt>
                <c:pt idx="46">
                  <c:v>2.9254679130735539</c:v>
                </c:pt>
                <c:pt idx="47">
                  <c:v>2.9966953731452417</c:v>
                </c:pt>
                <c:pt idx="48">
                  <c:v>3.3182373042687008</c:v>
                </c:pt>
                <c:pt idx="49">
                  <c:v>4.7538341163646303</c:v>
                </c:pt>
                <c:pt idx="50">
                  <c:v>3.6020146265302033</c:v>
                </c:pt>
                <c:pt idx="51">
                  <c:v>4.1990466269914872</c:v>
                </c:pt>
                <c:pt idx="52">
                  <c:v>6.171719410362897</c:v>
                </c:pt>
                <c:pt idx="53">
                  <c:v>4.9754666469130404</c:v>
                </c:pt>
                <c:pt idx="54">
                  <c:v>5.2671843873798307</c:v>
                </c:pt>
                <c:pt idx="55">
                  <c:v>5.5136060534097142</c:v>
                </c:pt>
                <c:pt idx="56">
                  <c:v>5.4314179893905745</c:v>
                </c:pt>
                <c:pt idx="57">
                  <c:v>5.6821198660829575</c:v>
                </c:pt>
                <c:pt idx="58">
                  <c:v>5.8353825892958788</c:v>
                </c:pt>
                <c:pt idx="59">
                  <c:v>6.8159113291076379</c:v>
                </c:pt>
                <c:pt idx="60">
                  <c:v>6.7318617365247135</c:v>
                </c:pt>
                <c:pt idx="61">
                  <c:v>6.6914966088747363</c:v>
                </c:pt>
                <c:pt idx="62">
                  <c:v>6.6516452312284535</c:v>
                </c:pt>
                <c:pt idx="63">
                  <c:v>6.4864147292171381</c:v>
                </c:pt>
                <c:pt idx="64">
                  <c:v>5.1620924595287221</c:v>
                </c:pt>
              </c:numCache>
            </c:numRef>
          </c:val>
          <c:smooth val="0"/>
          <c:extLst>
            <c:ext xmlns:c16="http://schemas.microsoft.com/office/drawing/2014/chart" uri="{C3380CC4-5D6E-409C-BE32-E72D297353CC}">
              <c16:uniqueId val="{00000001-7AC7-4855-AA15-A33AE0A7B12E}"/>
            </c:ext>
          </c:extLst>
        </c:ser>
        <c:dLbls>
          <c:showLegendKey val="0"/>
          <c:showVal val="0"/>
          <c:showCatName val="0"/>
          <c:showSerName val="0"/>
          <c:showPercent val="0"/>
          <c:showBubbleSize val="0"/>
        </c:dLbls>
        <c:marker val="1"/>
        <c:smooth val="0"/>
        <c:axId val="241484928"/>
        <c:axId val="241486464"/>
      </c:lineChart>
      <c:lineChart>
        <c:grouping val="standard"/>
        <c:varyColors val="0"/>
        <c:ser>
          <c:idx val="0"/>
          <c:order val="1"/>
          <c:tx>
            <c:strRef>
              <c:f>'2'!$BC$2</c:f>
              <c:strCache>
                <c:ptCount val="1"/>
                <c:pt idx="0">
                  <c:v>Vloge nebančnega sektorja</c:v>
                </c:pt>
              </c:strCache>
            </c:strRef>
          </c:tx>
          <c:spPr>
            <a:ln w="15875" cap="rnd" cmpd="sng" algn="ctr">
              <a:solidFill>
                <a:srgbClr val="1D694F">
                  <a:lumMod val="100000"/>
                </a:srgbClr>
              </a:solidFill>
              <a:prstDash val="solid"/>
              <a:round/>
              <a:headEnd type="none" w="med" len="med"/>
              <a:tailEnd type="none" w="med" len="med"/>
            </a:ln>
          </c:spPr>
          <c:marker>
            <c:symbol val="none"/>
          </c:marker>
          <c:cat>
            <c:numRef>
              <c:f>'2'!$AZ$6:$AZ$125</c:f>
              <c:numCache>
                <c:formatCode>yyyy</c:formatCode>
                <c:ptCount val="120"/>
                <c:pt idx="6">
                  <c:v>42947</c:v>
                </c:pt>
                <c:pt idx="18">
                  <c:v>43312</c:v>
                </c:pt>
                <c:pt idx="30">
                  <c:v>43677</c:v>
                </c:pt>
                <c:pt idx="42">
                  <c:v>44043</c:v>
                </c:pt>
                <c:pt idx="54">
                  <c:v>44408</c:v>
                </c:pt>
                <c:pt idx="66">
                  <c:v>44773</c:v>
                </c:pt>
                <c:pt idx="78">
                  <c:v>45138</c:v>
                </c:pt>
                <c:pt idx="90">
                  <c:v>45504</c:v>
                </c:pt>
                <c:pt idx="102">
                  <c:v>45869</c:v>
                </c:pt>
                <c:pt idx="114">
                  <c:v>46234</c:v>
                </c:pt>
              </c:numCache>
            </c:numRef>
          </c:cat>
          <c:val>
            <c:numRef>
              <c:f>'2'!$BC$54:$BC$125</c:f>
              <c:numCache>
                <c:formatCode>0.0</c:formatCode>
                <c:ptCount val="72"/>
                <c:pt idx="0">
                  <c:v>11.454294306268963</c:v>
                </c:pt>
                <c:pt idx="1">
                  <c:v>12.185066908406172</c:v>
                </c:pt>
                <c:pt idx="2">
                  <c:v>11.937629625117818</c:v>
                </c:pt>
                <c:pt idx="3">
                  <c:v>10.737045648633181</c:v>
                </c:pt>
                <c:pt idx="4">
                  <c:v>10.243899041848392</c:v>
                </c:pt>
                <c:pt idx="5">
                  <c:v>9.7989106953385807</c:v>
                </c:pt>
                <c:pt idx="6">
                  <c:v>9.4239583870196153</c:v>
                </c:pt>
                <c:pt idx="7">
                  <c:v>9.4290502321457517</c:v>
                </c:pt>
                <c:pt idx="8">
                  <c:v>9.2906607244900066</c:v>
                </c:pt>
                <c:pt idx="9">
                  <c:v>8.4033108621274657</c:v>
                </c:pt>
                <c:pt idx="10">
                  <c:v>7.5907364553843282</c:v>
                </c:pt>
                <c:pt idx="11">
                  <c:v>8.472169633819405</c:v>
                </c:pt>
                <c:pt idx="12">
                  <c:v>6.6777305811490439</c:v>
                </c:pt>
                <c:pt idx="13">
                  <c:v>5.9459303452180867</c:v>
                </c:pt>
                <c:pt idx="14">
                  <c:v>4.2749720447814221</c:v>
                </c:pt>
                <c:pt idx="15">
                  <c:v>4.8270615455870303</c:v>
                </c:pt>
                <c:pt idx="16">
                  <c:v>5.2748577439557298</c:v>
                </c:pt>
                <c:pt idx="17">
                  <c:v>5.1665296911394654</c:v>
                </c:pt>
                <c:pt idx="18">
                  <c:v>5.3753938662937761</c:v>
                </c:pt>
                <c:pt idx="19">
                  <c:v>6.3278793706569747</c:v>
                </c:pt>
                <c:pt idx="20">
                  <c:v>6.879529907789883</c:v>
                </c:pt>
                <c:pt idx="21">
                  <c:v>6.9347214600434359</c:v>
                </c:pt>
                <c:pt idx="22">
                  <c:v>7.8836247199677523</c:v>
                </c:pt>
                <c:pt idx="23">
                  <c:v>6.9137331816315761</c:v>
                </c:pt>
                <c:pt idx="24">
                  <c:v>6.7767028142857511</c:v>
                </c:pt>
                <c:pt idx="25">
                  <c:v>6.0573752063035835</c:v>
                </c:pt>
                <c:pt idx="26">
                  <c:v>5.858770151924042</c:v>
                </c:pt>
                <c:pt idx="27">
                  <c:v>5.1307953637952153</c:v>
                </c:pt>
                <c:pt idx="28">
                  <c:v>4.7165298940648359</c:v>
                </c:pt>
                <c:pt idx="29">
                  <c:v>5.0876346809138218</c:v>
                </c:pt>
                <c:pt idx="30">
                  <c:v>5.0819453820513782</c:v>
                </c:pt>
                <c:pt idx="31">
                  <c:v>4.7581052475525354</c:v>
                </c:pt>
                <c:pt idx="32">
                  <c:v>4.108946053635365</c:v>
                </c:pt>
                <c:pt idx="33">
                  <c:v>4.4175857673091734</c:v>
                </c:pt>
                <c:pt idx="34">
                  <c:v>3.5732894874258347</c:v>
                </c:pt>
                <c:pt idx="35">
                  <c:v>3.2843267115274966</c:v>
                </c:pt>
                <c:pt idx="36">
                  <c:v>2.7595247627732356</c:v>
                </c:pt>
                <c:pt idx="37">
                  <c:v>3.2207727386500906</c:v>
                </c:pt>
                <c:pt idx="38">
                  <c:v>3.200633522956986</c:v>
                </c:pt>
                <c:pt idx="39">
                  <c:v>3.3763396563399217</c:v>
                </c:pt>
                <c:pt idx="40">
                  <c:v>2.7938018924917651</c:v>
                </c:pt>
                <c:pt idx="41">
                  <c:v>2.3999889793141937</c:v>
                </c:pt>
                <c:pt idx="42">
                  <c:v>2.7140747559114553</c:v>
                </c:pt>
                <c:pt idx="43">
                  <c:v>1.742127486809153</c:v>
                </c:pt>
                <c:pt idx="44">
                  <c:v>2.116986817786537</c:v>
                </c:pt>
                <c:pt idx="45">
                  <c:v>1.9376894039031534</c:v>
                </c:pt>
                <c:pt idx="46">
                  <c:v>1.3315093740577044</c:v>
                </c:pt>
                <c:pt idx="47">
                  <c:v>1.3716456238145103</c:v>
                </c:pt>
                <c:pt idx="48">
                  <c:v>2.3989127680580591</c:v>
                </c:pt>
                <c:pt idx="49">
                  <c:v>3.2906598733770442</c:v>
                </c:pt>
                <c:pt idx="50">
                  <c:v>3.2544778370719118</c:v>
                </c:pt>
                <c:pt idx="51">
                  <c:v>3.5342055586035315</c:v>
                </c:pt>
                <c:pt idx="52">
                  <c:v>5.4896645448491599</c:v>
                </c:pt>
                <c:pt idx="53">
                  <c:v>5.4980534808963366</c:v>
                </c:pt>
                <c:pt idx="54">
                  <c:v>5.4952445964210561</c:v>
                </c:pt>
                <c:pt idx="55">
                  <c:v>6.1112063938195904</c:v>
                </c:pt>
                <c:pt idx="56">
                  <c:v>5.404160680750314</c:v>
                </c:pt>
                <c:pt idx="57">
                  <c:v>5.8878673714017671</c:v>
                </c:pt>
                <c:pt idx="58">
                  <c:v>6.136470492331858</c:v>
                </c:pt>
                <c:pt idx="59">
                  <c:v>6.9359598403538891</c:v>
                </c:pt>
                <c:pt idx="60">
                  <c:v>6.5121909530463595</c:v>
                </c:pt>
                <c:pt idx="61">
                  <c:v>6.080253682447978</c:v>
                </c:pt>
                <c:pt idx="62">
                  <c:v>6.681214080171638</c:v>
                </c:pt>
                <c:pt idx="63">
                  <c:v>6.2791760457149959</c:v>
                </c:pt>
                <c:pt idx="64">
                  <c:v>5.0049917006972144</c:v>
                </c:pt>
              </c:numCache>
            </c:numRef>
          </c:val>
          <c:smooth val="0"/>
          <c:extLst>
            <c:ext xmlns:c16="http://schemas.microsoft.com/office/drawing/2014/chart" uri="{C3380CC4-5D6E-409C-BE32-E72D297353CC}">
              <c16:uniqueId val="{00000002-7AC7-4855-AA15-A33AE0A7B12E}"/>
            </c:ext>
          </c:extLst>
        </c:ser>
        <c:dLbls>
          <c:showLegendKey val="0"/>
          <c:showVal val="0"/>
          <c:showCatName val="0"/>
          <c:showSerName val="0"/>
          <c:showPercent val="0"/>
          <c:showBubbleSize val="0"/>
        </c:dLbls>
        <c:marker val="1"/>
        <c:smooth val="0"/>
        <c:axId val="617078816"/>
        <c:axId val="617075536"/>
      </c:lineChart>
      <c:catAx>
        <c:axId val="241484928"/>
        <c:scaling>
          <c:orientation val="minMax"/>
        </c:scaling>
        <c:delete val="0"/>
        <c:axPos val="b"/>
        <c:majorGridlines>
          <c:spPr>
            <a:ln w="3175" cap="flat" cmpd="dbl" algn="ctr">
              <a:noFill/>
              <a:prstDash val="sysDash"/>
              <a:round/>
              <a:headEnd type="none" w="med" len="med"/>
              <a:tailEnd type="none" w="med" len="med"/>
            </a:ln>
            <a:effectLst/>
            <a:extLst>
              <a:ext uri="{91240B29-F687-4F45-9708-019B960494DF}">
                <a14:hiddenLine xmlns:a14="http://schemas.microsoft.com/office/drawing/2010/main" w="3175" cap="flat" cmpd="dbl" algn="ctr">
                  <a:solidFill>
                    <a:srgbClr val="868685"/>
                  </a:solidFill>
                  <a:prstDash val="sysDash"/>
                  <a:round/>
                  <a:headEnd type="none" w="med" len="med"/>
                  <a:tailEnd type="none" w="med" len="med"/>
                </a14:hiddenLine>
              </a:ext>
            </a:extLst>
          </c:spPr>
        </c:majorGridlines>
        <c:numFmt formatCode="yyyy" sourceLinked="0"/>
        <c:majorTickMark val="out"/>
        <c:minorTickMark val="none"/>
        <c:tickLblPos val="low"/>
        <c:spPr>
          <a:ln w="6350">
            <a:solidFill>
              <a:srgbClr val="B0B0B0"/>
            </a:solidFill>
            <a:prstDash val="solid"/>
          </a:ln>
        </c:spPr>
        <c:txPr>
          <a:bodyPr rot="0" vert="horz"/>
          <a:lstStyle/>
          <a:p>
            <a:pPr>
              <a:defRPr/>
            </a:pPr>
            <a:endParaRPr lang="sl-SI"/>
          </a:p>
        </c:txPr>
        <c:crossAx val="241486464"/>
        <c:crossesAt val="0"/>
        <c:auto val="0"/>
        <c:lblAlgn val="ctr"/>
        <c:lblOffset val="100"/>
        <c:tickLblSkip val="6"/>
        <c:tickMarkSkip val="12"/>
        <c:noMultiLvlLbl val="0"/>
      </c:catAx>
      <c:valAx>
        <c:axId val="241486464"/>
        <c:scaling>
          <c:orientation val="minMax"/>
          <c:max val="22"/>
          <c:min val="-2"/>
        </c:scaling>
        <c:delete val="0"/>
        <c:axPos val="r"/>
        <c:numFmt formatCode="0.0" sourceLinked="1"/>
        <c:majorTickMark val="none"/>
        <c:minorTickMark val="none"/>
        <c:tickLblPos val="none"/>
        <c:spPr>
          <a:ln w="3175">
            <a:noFill/>
            <a:prstDash val="solid"/>
          </a:ln>
        </c:spPr>
        <c:crossAx val="241484928"/>
        <c:crosses val="max"/>
        <c:crossBetween val="between"/>
        <c:majorUnit val="2"/>
        <c:minorUnit val="1"/>
      </c:valAx>
      <c:valAx>
        <c:axId val="617075536"/>
        <c:scaling>
          <c:orientation val="minMax"/>
          <c:max val="22"/>
          <c:min val="-2"/>
        </c:scaling>
        <c:delete val="0"/>
        <c:axPos val="l"/>
        <c:majorGridlines>
          <c:spPr>
            <a:ln w="3175">
              <a:solidFill>
                <a:srgbClr val="B0B0B0"/>
              </a:solidFill>
            </a:ln>
          </c:spPr>
        </c:majorGridlines>
        <c:numFmt formatCode="0.0" sourceLinked="1"/>
        <c:majorTickMark val="none"/>
        <c:minorTickMark val="none"/>
        <c:tickLblPos val="nextTo"/>
        <c:spPr>
          <a:ln>
            <a:noFill/>
          </a:ln>
        </c:spPr>
        <c:crossAx val="617078816"/>
        <c:crosses val="autoZero"/>
        <c:crossBetween val="between"/>
        <c:majorUnit val="2"/>
      </c:valAx>
      <c:catAx>
        <c:axId val="617078816"/>
        <c:scaling>
          <c:orientation val="minMax"/>
        </c:scaling>
        <c:delete val="1"/>
        <c:axPos val="b"/>
        <c:numFmt formatCode="yyyy" sourceLinked="1"/>
        <c:majorTickMark val="out"/>
        <c:minorTickMark val="none"/>
        <c:tickLblPos val="nextTo"/>
        <c:crossAx val="617075536"/>
        <c:crosses val="autoZero"/>
        <c:auto val="0"/>
        <c:lblAlgn val="ctr"/>
        <c:lblOffset val="100"/>
        <c:noMultiLvlLbl val="0"/>
      </c:catAx>
      <c:spPr>
        <a:noFill/>
        <a:ln w="25400">
          <a:noFill/>
          <a:prstDash val="solid"/>
        </a:ln>
        <a:effectLst/>
      </c:spPr>
    </c:plotArea>
    <c:legend>
      <c:legendPos val="r"/>
      <c:layout>
        <c:manualLayout>
          <c:xMode val="edge"/>
          <c:yMode val="edge"/>
          <c:x val="6.3818016230103178E-2"/>
          <c:y val="0.80617013404271609"/>
          <c:w val="0.70257178971711354"/>
          <c:h val="0.17145002664770467"/>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89240362295754"/>
          <c:y val="6.9093252356908302E-2"/>
          <c:w val="0.81331345865003868"/>
          <c:h val="0.59351329402210362"/>
        </c:manualLayout>
      </c:layout>
      <c:barChart>
        <c:barDir val="col"/>
        <c:grouping val="clustered"/>
        <c:varyColors val="0"/>
        <c:ser>
          <c:idx val="1"/>
          <c:order val="0"/>
          <c:tx>
            <c:strRef>
              <c:f>'2'!$BL$2</c:f>
              <c:strCache>
                <c:ptCount val="1"/>
                <c:pt idx="0">
                  <c:v> ROE (levo)</c:v>
                </c:pt>
              </c:strCache>
            </c:strRef>
          </c:tx>
          <c:spPr>
            <a:solidFill>
              <a:schemeClr val="accent4">
                <a:lumMod val="50000"/>
              </a:schemeClr>
            </a:solidFill>
            <a:ln w="25400" cap="flat" cmpd="sng" algn="ctr">
              <a:noFill/>
              <a:prstDash val="solid"/>
              <a:round/>
              <a:headEnd type="none" w="med" len="med"/>
              <a:tailEnd type="none" w="med" len="med"/>
            </a:ln>
            <a:effectLst/>
          </c:spPr>
          <c:invertIfNegative val="0"/>
          <c:cat>
            <c:strRef>
              <c:f>'2'!$BK$19:$BK$24</c:f>
              <c:strCache>
                <c:ptCount val="6"/>
                <c:pt idx="0">
                  <c:v>2021</c:v>
                </c:pt>
                <c:pt idx="1">
                  <c:v>2022</c:v>
                </c:pt>
                <c:pt idx="2">
                  <c:v>2023</c:v>
                </c:pt>
                <c:pt idx="3">
                  <c:v>2024</c:v>
                </c:pt>
                <c:pt idx="4">
                  <c:v>2025</c:v>
                </c:pt>
                <c:pt idx="5">
                  <c:v>2026 (1-5)</c:v>
                </c:pt>
              </c:strCache>
            </c:strRef>
          </c:cat>
          <c:val>
            <c:numRef>
              <c:f>'2'!$BL$19:$BL$24</c:f>
              <c:numCache>
                <c:formatCode>0</c:formatCode>
                <c:ptCount val="6"/>
                <c:pt idx="0">
                  <c:v>11.33</c:v>
                </c:pt>
                <c:pt idx="1">
                  <c:v>10.82</c:v>
                </c:pt>
                <c:pt idx="2">
                  <c:v>20.64</c:v>
                </c:pt>
                <c:pt idx="3">
                  <c:v>18.920000000000002</c:v>
                </c:pt>
                <c:pt idx="4">
                  <c:v>14.44</c:v>
                </c:pt>
                <c:pt idx="5">
                  <c:v>18.489999999999998</c:v>
                </c:pt>
              </c:numCache>
            </c:numRef>
          </c:val>
          <c:extLst>
            <c:ext xmlns:c16="http://schemas.microsoft.com/office/drawing/2014/chart" uri="{C3380CC4-5D6E-409C-BE32-E72D297353CC}">
              <c16:uniqueId val="{00000000-9A97-4AE2-82B7-6C0BEAFD55D8}"/>
            </c:ext>
          </c:extLst>
        </c:ser>
        <c:dLbls>
          <c:showLegendKey val="0"/>
          <c:showVal val="0"/>
          <c:showCatName val="0"/>
          <c:showSerName val="0"/>
          <c:showPercent val="0"/>
          <c:showBubbleSize val="0"/>
        </c:dLbls>
        <c:gapWidth val="10"/>
        <c:axId val="286544256"/>
        <c:axId val="286545792"/>
      </c:barChart>
      <c:lineChart>
        <c:grouping val="standard"/>
        <c:varyColors val="0"/>
        <c:ser>
          <c:idx val="5"/>
          <c:order val="1"/>
          <c:tx>
            <c:strRef>
              <c:f>'2'!$BM$2</c:f>
              <c:strCache>
                <c:ptCount val="1"/>
                <c:pt idx="0">
                  <c:v>Neto oslab. in rez. v bilančni vsoti (desno)</c:v>
                </c:pt>
              </c:strCache>
            </c:strRef>
          </c:tx>
          <c:spPr>
            <a:ln w="15875" cap="rnd" cmpd="sng" algn="ctr">
              <a:solidFill>
                <a:srgbClr val="1D694F">
                  <a:lumMod val="100000"/>
                </a:srgbClr>
              </a:solidFill>
              <a:prstDash val="solid"/>
              <a:round/>
              <a:headEnd type="none" w="med" len="med"/>
              <a:tailEnd type="none" w="med" len="med"/>
            </a:ln>
          </c:spPr>
          <c:marker>
            <c:symbol val="none"/>
          </c:marker>
          <c:dPt>
            <c:idx val="20"/>
            <c:bubble3D val="0"/>
            <c:extLst>
              <c:ext xmlns:c16="http://schemas.microsoft.com/office/drawing/2014/chart" uri="{C3380CC4-5D6E-409C-BE32-E72D297353CC}">
                <c16:uniqueId val="{00000001-9A97-4AE2-82B7-6C0BEAFD55D8}"/>
              </c:ext>
            </c:extLst>
          </c:dPt>
          <c:cat>
            <c:strRef>
              <c:f>'2'!$BK$19:$BK$24</c:f>
              <c:strCache>
                <c:ptCount val="6"/>
                <c:pt idx="0">
                  <c:v>2021</c:v>
                </c:pt>
                <c:pt idx="1">
                  <c:v>2022</c:v>
                </c:pt>
                <c:pt idx="2">
                  <c:v>2023</c:v>
                </c:pt>
                <c:pt idx="3">
                  <c:v>2024</c:v>
                </c:pt>
                <c:pt idx="4">
                  <c:v>2025</c:v>
                </c:pt>
                <c:pt idx="5">
                  <c:v>2026 (1-5)</c:v>
                </c:pt>
              </c:strCache>
            </c:strRef>
          </c:cat>
          <c:val>
            <c:numRef>
              <c:f>'2'!$BM$19:$BM$24</c:f>
              <c:numCache>
                <c:formatCode>0</c:formatCode>
                <c:ptCount val="6"/>
                <c:pt idx="0">
                  <c:v>-0.15770088270881458</c:v>
                </c:pt>
                <c:pt idx="1">
                  <c:v>2.8854536584846921E-2</c:v>
                </c:pt>
                <c:pt idx="2">
                  <c:v>1.9933322741480637E-2</c:v>
                </c:pt>
                <c:pt idx="3">
                  <c:v>0.13214197998697824</c:v>
                </c:pt>
                <c:pt idx="4">
                  <c:v>0.28725754625186983</c:v>
                </c:pt>
                <c:pt idx="5">
                  <c:v>0.35440526371719105</c:v>
                </c:pt>
              </c:numCache>
            </c:numRef>
          </c:val>
          <c:smooth val="0"/>
          <c:extLst>
            <c:ext xmlns:c16="http://schemas.microsoft.com/office/drawing/2014/chart" uri="{C3380CC4-5D6E-409C-BE32-E72D297353CC}">
              <c16:uniqueId val="{00000002-9A97-4AE2-82B7-6C0BEAFD55D8}"/>
            </c:ext>
          </c:extLst>
        </c:ser>
        <c:ser>
          <c:idx val="0"/>
          <c:order val="2"/>
          <c:tx>
            <c:strRef>
              <c:f>'2'!$BN$2</c:f>
              <c:strCache>
                <c:ptCount val="1"/>
                <c:pt idx="0">
                  <c:v>Neto obrestna marža (desno)</c:v>
                </c:pt>
              </c:strCache>
            </c:strRef>
          </c:tx>
          <c:spPr>
            <a:ln w="15875" cap="rnd" cmpd="sng" algn="ctr">
              <a:solidFill>
                <a:schemeClr val="accent4">
                  <a:lumMod val="75000"/>
                </a:schemeClr>
              </a:solidFill>
              <a:prstDash val="solid"/>
              <a:round/>
              <a:headEnd type="none" w="med" len="med"/>
              <a:tailEnd type="none" w="med" len="med"/>
            </a:ln>
          </c:spPr>
          <c:marker>
            <c:symbol val="none"/>
          </c:marker>
          <c:cat>
            <c:strRef>
              <c:f>'2'!$BK$19:$BK$24</c:f>
              <c:strCache>
                <c:ptCount val="6"/>
                <c:pt idx="0">
                  <c:v>2021</c:v>
                </c:pt>
                <c:pt idx="1">
                  <c:v>2022</c:v>
                </c:pt>
                <c:pt idx="2">
                  <c:v>2023</c:v>
                </c:pt>
                <c:pt idx="3">
                  <c:v>2024</c:v>
                </c:pt>
                <c:pt idx="4">
                  <c:v>2025</c:v>
                </c:pt>
                <c:pt idx="5">
                  <c:v>2026 (1-5)</c:v>
                </c:pt>
              </c:strCache>
            </c:strRef>
          </c:cat>
          <c:val>
            <c:numRef>
              <c:f>'2'!$BN$19:$BN$24</c:f>
              <c:numCache>
                <c:formatCode>0.0</c:formatCode>
                <c:ptCount val="6"/>
                <c:pt idx="0">
                  <c:v>1.41</c:v>
                </c:pt>
                <c:pt idx="1">
                  <c:v>1.61</c:v>
                </c:pt>
                <c:pt idx="2">
                  <c:v>2.95</c:v>
                </c:pt>
                <c:pt idx="3">
                  <c:v>3.09</c:v>
                </c:pt>
                <c:pt idx="4">
                  <c:v>2.65</c:v>
                </c:pt>
                <c:pt idx="5">
                  <c:v>2.68</c:v>
                </c:pt>
              </c:numCache>
            </c:numRef>
          </c:val>
          <c:smooth val="0"/>
          <c:extLst>
            <c:ext xmlns:c16="http://schemas.microsoft.com/office/drawing/2014/chart" uri="{C3380CC4-5D6E-409C-BE32-E72D297353CC}">
              <c16:uniqueId val="{00000003-9A97-4AE2-82B7-6C0BEAFD55D8}"/>
            </c:ext>
          </c:extLst>
        </c:ser>
        <c:dLbls>
          <c:showLegendKey val="0"/>
          <c:showVal val="0"/>
          <c:showCatName val="0"/>
          <c:showSerName val="0"/>
          <c:showPercent val="0"/>
          <c:showBubbleSize val="0"/>
        </c:dLbls>
        <c:marker val="1"/>
        <c:smooth val="0"/>
        <c:axId val="286559616"/>
        <c:axId val="286556160"/>
      </c:lineChart>
      <c:catAx>
        <c:axId val="286544256"/>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ysClr val="window" lastClr="FFFFFF">
                      <a:lumMod val="75000"/>
                    </a:sysClr>
                  </a:solidFill>
                  <a:prstDash val="solid"/>
                  <a:round/>
                </a14:hiddenLine>
              </a:ext>
            </a:extLst>
          </c:spPr>
        </c:majorGridlines>
        <c:numFmt formatCode="General" sourceLinked="1"/>
        <c:majorTickMark val="out"/>
        <c:minorTickMark val="none"/>
        <c:tickLblPos val="low"/>
        <c:spPr>
          <a:ln w="6350">
            <a:solidFill>
              <a:srgbClr val="B0B0B0"/>
            </a:solidFill>
            <a:prstDash val="solid"/>
          </a:ln>
        </c:spPr>
        <c:txPr>
          <a:bodyPr rot="-5400000" vert="horz"/>
          <a:lstStyle/>
          <a:p>
            <a:pPr>
              <a:defRPr sz="800"/>
            </a:pPr>
            <a:endParaRPr lang="sl-SI"/>
          </a:p>
        </c:txPr>
        <c:crossAx val="286545792"/>
        <c:crossesAt val="0"/>
        <c:auto val="0"/>
        <c:lblAlgn val="ctr"/>
        <c:lblOffset val="100"/>
        <c:tickLblSkip val="1"/>
        <c:tickMarkSkip val="1"/>
        <c:noMultiLvlLbl val="0"/>
      </c:catAx>
      <c:valAx>
        <c:axId val="286545792"/>
        <c:scaling>
          <c:orientation val="minMax"/>
          <c:max val="25"/>
          <c:min val="-20"/>
        </c:scaling>
        <c:delete val="0"/>
        <c:axPos val="l"/>
        <c:majorGridlines>
          <c:spPr>
            <a:ln w="3175" cap="flat" cmpd="sng" algn="ctr">
              <a:solidFill>
                <a:srgbClr val="B0B0B0"/>
              </a:solidFill>
              <a:prstDash val="solid"/>
              <a:round/>
              <a:headEnd type="none" w="med" len="med"/>
              <a:tailEnd type="none" w="med" len="med"/>
            </a:ln>
            <a:effectLst/>
          </c:spPr>
        </c:majorGridlines>
        <c:numFmt formatCode="0" sourceLinked="0"/>
        <c:majorTickMark val="none"/>
        <c:minorTickMark val="none"/>
        <c:tickLblPos val="nextTo"/>
        <c:spPr>
          <a:ln w="12700">
            <a:noFill/>
            <a:prstDash val="solid"/>
          </a:ln>
        </c:spPr>
        <c:txPr>
          <a:bodyPr rot="0" vert="horz"/>
          <a:lstStyle/>
          <a:p>
            <a:pPr>
              <a:defRPr/>
            </a:pPr>
            <a:endParaRPr lang="sl-SI"/>
          </a:p>
        </c:txPr>
        <c:crossAx val="286544256"/>
        <c:crosses val="autoZero"/>
        <c:crossBetween val="between"/>
        <c:majorUnit val="5"/>
      </c:valAx>
      <c:valAx>
        <c:axId val="286556160"/>
        <c:scaling>
          <c:orientation val="minMax"/>
          <c:max val="4"/>
          <c:min val="-1"/>
        </c:scaling>
        <c:delete val="0"/>
        <c:axPos val="r"/>
        <c:numFmt formatCode="0" sourceLinked="0"/>
        <c:majorTickMark val="none"/>
        <c:minorTickMark val="none"/>
        <c:tickLblPos val="nextTo"/>
        <c:spPr>
          <a:ln>
            <a:noFill/>
          </a:ln>
        </c:spPr>
        <c:crossAx val="286559616"/>
        <c:crosses val="max"/>
        <c:crossBetween val="between"/>
        <c:majorUnit val="1"/>
      </c:valAx>
      <c:catAx>
        <c:axId val="286559616"/>
        <c:scaling>
          <c:orientation val="minMax"/>
        </c:scaling>
        <c:delete val="1"/>
        <c:axPos val="b"/>
        <c:numFmt formatCode="General" sourceLinked="1"/>
        <c:majorTickMark val="out"/>
        <c:minorTickMark val="none"/>
        <c:tickLblPos val="none"/>
        <c:crossAx val="286556160"/>
        <c:crosses val="autoZero"/>
        <c:auto val="0"/>
        <c:lblAlgn val="ctr"/>
        <c:lblOffset val="100"/>
        <c:noMultiLvlLbl val="0"/>
      </c:catAx>
      <c:spPr>
        <a:noFill/>
        <a:ln w="25400">
          <a:noFill/>
          <a:prstDash val="solid"/>
        </a:ln>
        <a:effectLst/>
        <a:extLst>
          <a:ext uri="{91240B29-F687-4F45-9708-019B960494DF}">
            <a14:hiddenLine xmlns:a14="http://schemas.microsoft.com/office/drawing/2010/main" w="25400">
              <a:solidFill>
                <a:sysClr val="window" lastClr="FFFFFF">
                  <a:lumMod val="75000"/>
                </a:sysClr>
              </a:solidFill>
              <a:prstDash val="solid"/>
            </a14:hiddenLine>
          </a:ext>
        </a:extLst>
      </c:spPr>
    </c:plotArea>
    <c:legend>
      <c:legendPos val="r"/>
      <c:layout>
        <c:manualLayout>
          <c:xMode val="edge"/>
          <c:yMode val="edge"/>
          <c:x val="7.5248736971462379E-2"/>
          <c:y val="0.82745285203059815"/>
          <c:w val="0.88477456647398856"/>
          <c:h val="0.15012570177606724"/>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293157338551686E-2"/>
          <c:y val="6.0103954445153027E-2"/>
          <c:w val="0.79630824371127962"/>
          <c:h val="0.57790304921751989"/>
        </c:manualLayout>
      </c:layout>
      <c:barChart>
        <c:barDir val="col"/>
        <c:grouping val="clustered"/>
        <c:varyColors val="0"/>
        <c:ser>
          <c:idx val="0"/>
          <c:order val="0"/>
          <c:tx>
            <c:strRef>
              <c:f>'2'!$BT$2</c:f>
              <c:strCache>
                <c:ptCount val="1"/>
                <c:pt idx="0">
                  <c:v>Likvidnostni blažilnik</c:v>
                </c:pt>
              </c:strCache>
            </c:strRef>
          </c:tx>
          <c:spPr>
            <a:solidFill>
              <a:srgbClr val="AE924D">
                <a:lumMod val="100000"/>
              </a:srgbClr>
            </a:solidFill>
            <a:ln w="25400" cap="flat" cmpd="sng" algn="ctr">
              <a:noFill/>
              <a:prstDash val="solid"/>
              <a:round/>
              <a:headEnd type="none" w="med" len="med"/>
              <a:tailEnd type="none" w="med" len="med"/>
            </a:ln>
            <a:effectLst>
              <a:outerShdw blurRad="50800" dist="50800" dir="5400000" algn="ctr" rotWithShape="0">
                <a:schemeClr val="bg1"/>
              </a:outerShdw>
            </a:effectLst>
          </c:spPr>
          <c:invertIfNegative val="0"/>
          <c:dPt>
            <c:idx val="47"/>
            <c:invertIfNegative val="0"/>
            <c:bubble3D val="0"/>
            <c:spPr>
              <a:solidFill>
                <a:srgbClr val="AE924D"/>
              </a:solidFill>
              <a:ln w="25400" cap="flat" cmpd="sng" algn="ctr">
                <a:noFill/>
                <a:prstDash val="solid"/>
                <a:round/>
                <a:headEnd type="none" w="med" len="med"/>
                <a:tailEnd type="none" w="med" len="med"/>
              </a:ln>
              <a:effectLst>
                <a:outerShdw blurRad="50800" dist="50800" dir="5400000" algn="ctr" rotWithShape="0">
                  <a:schemeClr val="bg1"/>
                </a:outerShdw>
              </a:effectLst>
            </c:spPr>
            <c:extLst>
              <c:ext xmlns:c16="http://schemas.microsoft.com/office/drawing/2014/chart" uri="{C3380CC4-5D6E-409C-BE32-E72D297353CC}">
                <c16:uniqueId val="{00000001-4104-462D-9DF4-697BF5548393}"/>
              </c:ext>
            </c:extLst>
          </c:dPt>
          <c:dPt>
            <c:idx val="48"/>
            <c:invertIfNegative val="0"/>
            <c:bubble3D val="0"/>
            <c:spPr>
              <a:solidFill>
                <a:srgbClr val="AE924D"/>
              </a:solidFill>
              <a:ln w="25400" cap="flat" cmpd="sng" algn="ctr">
                <a:noFill/>
                <a:prstDash val="solid"/>
                <a:round/>
                <a:headEnd type="none" w="med" len="med"/>
                <a:tailEnd type="none" w="med" len="med"/>
              </a:ln>
              <a:effectLst>
                <a:outerShdw blurRad="50800" dist="50800" dir="5400000" algn="ctr" rotWithShape="0">
                  <a:schemeClr val="bg1"/>
                </a:outerShdw>
              </a:effectLst>
            </c:spPr>
            <c:extLst>
              <c:ext xmlns:c16="http://schemas.microsoft.com/office/drawing/2014/chart" uri="{C3380CC4-5D6E-409C-BE32-E72D297353CC}">
                <c16:uniqueId val="{00000003-4104-462D-9DF4-697BF5548393}"/>
              </c:ext>
            </c:extLst>
          </c:dPt>
          <c:cat>
            <c:numRef>
              <c:f>'2'!$BR$54:$BR$125</c:f>
              <c:numCache>
                <c:formatCode>yyyy</c:formatCode>
                <c:ptCount val="72"/>
                <c:pt idx="6" formatCode="yy">
                  <c:v>44561</c:v>
                </c:pt>
                <c:pt idx="18" formatCode="yy">
                  <c:v>44926</c:v>
                </c:pt>
                <c:pt idx="30" formatCode="yy">
                  <c:v>45291</c:v>
                </c:pt>
                <c:pt idx="42" formatCode="yy">
                  <c:v>45657</c:v>
                </c:pt>
                <c:pt idx="54" formatCode="yy">
                  <c:v>46022</c:v>
                </c:pt>
                <c:pt idx="66" formatCode="yy">
                  <c:v>46387</c:v>
                </c:pt>
              </c:numCache>
            </c:numRef>
          </c:cat>
          <c:val>
            <c:numRef>
              <c:f>'2'!$BT$54:$BT$125</c:f>
              <c:numCache>
                <c:formatCode>0</c:formatCode>
                <c:ptCount val="72"/>
                <c:pt idx="0">
                  <c:v>13.789418122560001</c:v>
                </c:pt>
                <c:pt idx="1">
                  <c:v>13.52942760959</c:v>
                </c:pt>
                <c:pt idx="2">
                  <c:v>14.10519569533</c:v>
                </c:pt>
                <c:pt idx="3">
                  <c:v>13.88230242485</c:v>
                </c:pt>
                <c:pt idx="4">
                  <c:v>14.09453825087</c:v>
                </c:pt>
                <c:pt idx="5">
                  <c:v>14.93084</c:v>
                </c:pt>
                <c:pt idx="6">
                  <c:v>14.5879337743</c:v>
                </c:pt>
                <c:pt idx="7">
                  <c:v>14.703797765899999</c:v>
                </c:pt>
                <c:pt idx="8">
                  <c:v>14.755084999999999</c:v>
                </c:pt>
                <c:pt idx="9">
                  <c:v>14.07527290444</c:v>
                </c:pt>
                <c:pt idx="10">
                  <c:v>14.203106612719999</c:v>
                </c:pt>
                <c:pt idx="11">
                  <c:v>14.683260280419999</c:v>
                </c:pt>
                <c:pt idx="12">
                  <c:v>14.570384694889999</c:v>
                </c:pt>
                <c:pt idx="13">
                  <c:v>14.332549341729999</c:v>
                </c:pt>
                <c:pt idx="14">
                  <c:v>13.881222762690001</c:v>
                </c:pt>
                <c:pt idx="15">
                  <c:v>13.3013353913</c:v>
                </c:pt>
                <c:pt idx="16">
                  <c:v>13.640886107170001</c:v>
                </c:pt>
                <c:pt idx="17">
                  <c:v>13.21739873105</c:v>
                </c:pt>
                <c:pt idx="18">
                  <c:v>13.41789612661</c:v>
                </c:pt>
                <c:pt idx="19">
                  <c:v>13.312347669899999</c:v>
                </c:pt>
                <c:pt idx="20">
                  <c:v>13.8970498279</c:v>
                </c:pt>
                <c:pt idx="21">
                  <c:v>13.456543870300001</c:v>
                </c:pt>
                <c:pt idx="22">
                  <c:v>14.01690521355</c:v>
                </c:pt>
                <c:pt idx="23">
                  <c:v>14.97712459431</c:v>
                </c:pt>
                <c:pt idx="24">
                  <c:v>14.857640387</c:v>
                </c:pt>
                <c:pt idx="25">
                  <c:v>15.22255654448</c:v>
                </c:pt>
                <c:pt idx="26">
                  <c:v>15.9742325696</c:v>
                </c:pt>
                <c:pt idx="27">
                  <c:v>15.46397415531</c:v>
                </c:pt>
                <c:pt idx="28">
                  <c:v>15.553461813689999</c:v>
                </c:pt>
                <c:pt idx="29">
                  <c:v>16.738358073250001</c:v>
                </c:pt>
                <c:pt idx="30">
                  <c:v>16.912327380019999</c:v>
                </c:pt>
                <c:pt idx="31">
                  <c:v>17.3325281238</c:v>
                </c:pt>
                <c:pt idx="32">
                  <c:v>17.359579063870001</c:v>
                </c:pt>
                <c:pt idx="33">
                  <c:v>16.92437788825</c:v>
                </c:pt>
                <c:pt idx="34">
                  <c:v>17.23643502266</c:v>
                </c:pt>
                <c:pt idx="35">
                  <c:v>18.186494628839998</c:v>
                </c:pt>
                <c:pt idx="36">
                  <c:v>17.52579761937</c:v>
                </c:pt>
                <c:pt idx="37">
                  <c:v>17.38238655196</c:v>
                </c:pt>
                <c:pt idx="38">
                  <c:v>17.262974107110001</c:v>
                </c:pt>
                <c:pt idx="39">
                  <c:v>16.843029836980001</c:v>
                </c:pt>
                <c:pt idx="40">
                  <c:v>17.385345155349999</c:v>
                </c:pt>
                <c:pt idx="41">
                  <c:v>17.44352663642</c:v>
                </c:pt>
                <c:pt idx="42">
                  <c:v>17.52097465216</c:v>
                </c:pt>
                <c:pt idx="43">
                  <c:v>18.041106513980001</c:v>
                </c:pt>
                <c:pt idx="44">
                  <c:v>17.122990603489999</c:v>
                </c:pt>
                <c:pt idx="45">
                  <c:v>16.810156993269999</c:v>
                </c:pt>
                <c:pt idx="46">
                  <c:v>16.886459225069999</c:v>
                </c:pt>
                <c:pt idx="47">
                  <c:v>17.05460995168</c:v>
                </c:pt>
                <c:pt idx="48">
                  <c:v>17.579514969129999</c:v>
                </c:pt>
                <c:pt idx="49">
                  <c:v>17.63329795045</c:v>
                </c:pt>
                <c:pt idx="50">
                  <c:v>17.0826129159</c:v>
                </c:pt>
                <c:pt idx="51">
                  <c:v>16.67086483273</c:v>
                </c:pt>
                <c:pt idx="52">
                  <c:v>17.69373249829</c:v>
                </c:pt>
                <c:pt idx="53">
                  <c:v>17.191348186430002</c:v>
                </c:pt>
                <c:pt idx="54">
                  <c:v>16.890999254940002</c:v>
                </c:pt>
                <c:pt idx="55">
                  <c:v>16.747204821690001</c:v>
                </c:pt>
                <c:pt idx="56">
                  <c:v>16.682689473340002</c:v>
                </c:pt>
                <c:pt idx="57">
                  <c:v>16.821770309889999</c:v>
                </c:pt>
                <c:pt idx="58">
                  <c:v>16.858104696530003</c:v>
                </c:pt>
                <c:pt idx="59">
                  <c:v>17.30900327941</c:v>
                </c:pt>
                <c:pt idx="60">
                  <c:v>17.148531505669997</c:v>
                </c:pt>
                <c:pt idx="61">
                  <c:v>17.268398329570001</c:v>
                </c:pt>
                <c:pt idx="62">
                  <c:v>16.393014375010001</c:v>
                </c:pt>
                <c:pt idx="63">
                  <c:v>16.282457326799999</c:v>
                </c:pt>
                <c:pt idx="64">
                  <c:v>16.529783892179999</c:v>
                </c:pt>
              </c:numCache>
            </c:numRef>
          </c:val>
          <c:extLst>
            <c:ext xmlns:c16="http://schemas.microsoft.com/office/drawing/2014/chart" uri="{C3380CC4-5D6E-409C-BE32-E72D297353CC}">
              <c16:uniqueId val="{00000004-4104-462D-9DF4-697BF5548393}"/>
            </c:ext>
          </c:extLst>
        </c:ser>
        <c:ser>
          <c:idx val="1"/>
          <c:order val="1"/>
          <c:tx>
            <c:strRef>
              <c:f>'2'!$BU$2</c:f>
              <c:strCache>
                <c:ptCount val="1"/>
                <c:pt idx="0">
                  <c:v>Neto likvidnostni odliv</c:v>
                </c:pt>
              </c:strCache>
            </c:strRef>
          </c:tx>
          <c:spPr>
            <a:solidFill>
              <a:srgbClr val="1D694F">
                <a:lumMod val="100000"/>
              </a:srgbClr>
            </a:solidFill>
            <a:ln w="25400" cap="flat" cmpd="sng" algn="ctr">
              <a:noFill/>
              <a:prstDash val="solid"/>
              <a:round/>
              <a:headEnd type="none" w="med" len="med"/>
              <a:tailEnd type="none" w="med" len="med"/>
            </a:ln>
          </c:spPr>
          <c:invertIfNegative val="0"/>
          <c:cat>
            <c:numRef>
              <c:f>'2'!$BR$54:$BR$125</c:f>
              <c:numCache>
                <c:formatCode>yyyy</c:formatCode>
                <c:ptCount val="72"/>
                <c:pt idx="6" formatCode="yy">
                  <c:v>44561</c:v>
                </c:pt>
                <c:pt idx="18" formatCode="yy">
                  <c:v>44926</c:v>
                </c:pt>
                <c:pt idx="30" formatCode="yy">
                  <c:v>45291</c:v>
                </c:pt>
                <c:pt idx="42" formatCode="yy">
                  <c:v>45657</c:v>
                </c:pt>
                <c:pt idx="54" formatCode="yy">
                  <c:v>46022</c:v>
                </c:pt>
                <c:pt idx="66" formatCode="yy">
                  <c:v>46387</c:v>
                </c:pt>
              </c:numCache>
            </c:numRef>
          </c:cat>
          <c:val>
            <c:numRef>
              <c:f>'2'!$BU$54:$BU$125</c:f>
              <c:numCache>
                <c:formatCode>0</c:formatCode>
                <c:ptCount val="72"/>
                <c:pt idx="0">
                  <c:v>4.2282915320599992</c:v>
                </c:pt>
                <c:pt idx="1">
                  <c:v>3.94750463449</c:v>
                </c:pt>
                <c:pt idx="2">
                  <c:v>4.2934723580099998</c:v>
                </c:pt>
                <c:pt idx="3">
                  <c:v>4.1603543300800006</c:v>
                </c:pt>
                <c:pt idx="4">
                  <c:v>4.1544266289799996</c:v>
                </c:pt>
                <c:pt idx="5">
                  <c:v>4.4406555876400002</c:v>
                </c:pt>
                <c:pt idx="6">
                  <c:v>4.2831231153899996</c:v>
                </c:pt>
                <c:pt idx="7">
                  <c:v>4.1321652984000004</c:v>
                </c:pt>
                <c:pt idx="8">
                  <c:v>4.5151000000000003</c:v>
                </c:pt>
                <c:pt idx="9">
                  <c:v>4.4435836368199997</c:v>
                </c:pt>
                <c:pt idx="10">
                  <c:v>4.6840186134300001</c:v>
                </c:pt>
                <c:pt idx="11">
                  <c:v>4.7061614922400006</c:v>
                </c:pt>
                <c:pt idx="12">
                  <c:v>4.7749890088799996</c:v>
                </c:pt>
                <c:pt idx="13">
                  <c:v>4.8818007092500002</c:v>
                </c:pt>
                <c:pt idx="14">
                  <c:v>4.9480833663899997</c:v>
                </c:pt>
                <c:pt idx="15">
                  <c:v>4.5864726195400003</c:v>
                </c:pt>
                <c:pt idx="16">
                  <c:v>4.7382820050299994</c:v>
                </c:pt>
                <c:pt idx="17">
                  <c:v>4.5615312672699995</c:v>
                </c:pt>
                <c:pt idx="18">
                  <c:v>4.7235698631099998</c:v>
                </c:pt>
                <c:pt idx="19">
                  <c:v>4.5747124122500002</c:v>
                </c:pt>
                <c:pt idx="20">
                  <c:v>5.0887916987099997</c:v>
                </c:pt>
                <c:pt idx="21">
                  <c:v>4.8464221354400001</c:v>
                </c:pt>
                <c:pt idx="22">
                  <c:v>4.9671180807399997</c:v>
                </c:pt>
                <c:pt idx="23">
                  <c:v>5.1726232567799997</c:v>
                </c:pt>
                <c:pt idx="24">
                  <c:v>5.0258209264099998</c:v>
                </c:pt>
                <c:pt idx="25">
                  <c:v>4.8445817465400003</c:v>
                </c:pt>
                <c:pt idx="26">
                  <c:v>5.1033097772999998</c:v>
                </c:pt>
                <c:pt idx="27">
                  <c:v>4.9700146403899996</c:v>
                </c:pt>
                <c:pt idx="28">
                  <c:v>4.6725395504499998</c:v>
                </c:pt>
                <c:pt idx="29">
                  <c:v>4.9055403677499996</c:v>
                </c:pt>
                <c:pt idx="30">
                  <c:v>4.81573655586</c:v>
                </c:pt>
                <c:pt idx="31">
                  <c:v>4.88665550232</c:v>
                </c:pt>
                <c:pt idx="32">
                  <c:v>5.1391411331799999</c:v>
                </c:pt>
                <c:pt idx="33">
                  <c:v>4.91427233865</c:v>
                </c:pt>
                <c:pt idx="34">
                  <c:v>5.0043146575800002</c:v>
                </c:pt>
                <c:pt idx="35">
                  <c:v>5.4281257948099997</c:v>
                </c:pt>
                <c:pt idx="36">
                  <c:v>4.8131834099999997</c:v>
                </c:pt>
                <c:pt idx="37">
                  <c:v>4.81379961795</c:v>
                </c:pt>
                <c:pt idx="38">
                  <c:v>5.1312345419199996</c:v>
                </c:pt>
                <c:pt idx="39">
                  <c:v>4.9110828765500001</c:v>
                </c:pt>
                <c:pt idx="40">
                  <c:v>4.9430793605899996</c:v>
                </c:pt>
                <c:pt idx="41">
                  <c:v>4.75812958687</c:v>
                </c:pt>
                <c:pt idx="42">
                  <c:v>4.8487479977300003</c:v>
                </c:pt>
                <c:pt idx="43">
                  <c:v>4.8665628297900003</c:v>
                </c:pt>
                <c:pt idx="44">
                  <c:v>5.2415103314099998</c:v>
                </c:pt>
                <c:pt idx="45">
                  <c:v>5.1299235303600002</c:v>
                </c:pt>
                <c:pt idx="46">
                  <c:v>5.3660456748399996</c:v>
                </c:pt>
                <c:pt idx="47">
                  <c:v>5.3985490239100002</c:v>
                </c:pt>
                <c:pt idx="48">
                  <c:v>5.5215640625000004</c:v>
                </c:pt>
                <c:pt idx="49">
                  <c:v>5.6835223734299998</c:v>
                </c:pt>
                <c:pt idx="50">
                  <c:v>5.7379979604099995</c:v>
                </c:pt>
                <c:pt idx="51">
                  <c:v>5.3336874508900003</c:v>
                </c:pt>
                <c:pt idx="52">
                  <c:v>5.9194538306100002</c:v>
                </c:pt>
                <c:pt idx="53">
                  <c:v>6.0156943330800008</c:v>
                </c:pt>
                <c:pt idx="54">
                  <c:v>5.7414591655100002</c:v>
                </c:pt>
                <c:pt idx="55">
                  <c:v>5.6348321833000004</c:v>
                </c:pt>
                <c:pt idx="56">
                  <c:v>5.7679557742699998</c:v>
                </c:pt>
                <c:pt idx="57">
                  <c:v>5.8654469827</c:v>
                </c:pt>
                <c:pt idx="58">
                  <c:v>5.8093938278600001</c:v>
                </c:pt>
                <c:pt idx="59">
                  <c:v>5.9411647718699996</c:v>
                </c:pt>
                <c:pt idx="60">
                  <c:v>5.7797311363600006</c:v>
                </c:pt>
                <c:pt idx="61">
                  <c:v>5.9547028368499992</c:v>
                </c:pt>
                <c:pt idx="62">
                  <c:v>5.8667303836600002</c:v>
                </c:pt>
                <c:pt idx="63">
                  <c:v>5.9179537098099999</c:v>
                </c:pt>
                <c:pt idx="64">
                  <c:v>6.4894694671800002</c:v>
                </c:pt>
              </c:numCache>
            </c:numRef>
          </c:val>
          <c:extLst>
            <c:ext xmlns:c16="http://schemas.microsoft.com/office/drawing/2014/chart" uri="{C3380CC4-5D6E-409C-BE32-E72D297353CC}">
              <c16:uniqueId val="{00000005-4104-462D-9DF4-697BF5548393}"/>
            </c:ext>
          </c:extLst>
        </c:ser>
        <c:dLbls>
          <c:showLegendKey val="0"/>
          <c:showVal val="0"/>
          <c:showCatName val="0"/>
          <c:showSerName val="0"/>
          <c:showPercent val="0"/>
          <c:showBubbleSize val="0"/>
        </c:dLbls>
        <c:gapWidth val="150"/>
        <c:axId val="282070672"/>
        <c:axId val="1"/>
      </c:barChart>
      <c:lineChart>
        <c:grouping val="standard"/>
        <c:varyColors val="0"/>
        <c:ser>
          <c:idx val="3"/>
          <c:order val="2"/>
          <c:tx>
            <c:strRef>
              <c:f>'2'!$BV$2</c:f>
              <c:strCache>
                <c:ptCount val="1"/>
                <c:pt idx="0">
                  <c:v>Količnik likvidnostnega kritja – LCR (desno)</c:v>
                </c:pt>
              </c:strCache>
            </c:strRef>
          </c:tx>
          <c:spPr>
            <a:ln w="15875" cap="rnd" cmpd="sng" algn="ctr">
              <a:solidFill>
                <a:schemeClr val="accent2">
                  <a:lumMod val="75000"/>
                </a:schemeClr>
              </a:solidFill>
              <a:prstDash val="solid"/>
              <a:round/>
              <a:headEnd type="none" w="med" len="med"/>
              <a:tailEnd type="none" w="med" len="med"/>
            </a:ln>
          </c:spPr>
          <c:marker>
            <c:symbol val="none"/>
          </c:marker>
          <c:cat>
            <c:numRef>
              <c:f>'2'!$BR$54:$BR$125</c:f>
              <c:numCache>
                <c:formatCode>yyyy</c:formatCode>
                <c:ptCount val="72"/>
                <c:pt idx="6" formatCode="yy">
                  <c:v>44561</c:v>
                </c:pt>
                <c:pt idx="18" formatCode="yy">
                  <c:v>44926</c:v>
                </c:pt>
                <c:pt idx="30" formatCode="yy">
                  <c:v>45291</c:v>
                </c:pt>
                <c:pt idx="42" formatCode="yy">
                  <c:v>45657</c:v>
                </c:pt>
                <c:pt idx="54" formatCode="yy">
                  <c:v>46022</c:v>
                </c:pt>
                <c:pt idx="66" formatCode="yy">
                  <c:v>46387</c:v>
                </c:pt>
              </c:numCache>
            </c:numRef>
          </c:cat>
          <c:val>
            <c:numRef>
              <c:f>'2'!$BV$54:$BV$125</c:f>
              <c:numCache>
                <c:formatCode>0.0</c:formatCode>
                <c:ptCount val="72"/>
                <c:pt idx="0">
                  <c:v>326.12269087892986</c:v>
                </c:pt>
                <c:pt idx="1">
                  <c:v>342.7336725935964</c:v>
                </c:pt>
                <c:pt idx="2">
                  <c:v>328.5265286269987</c:v>
                </c:pt>
                <c:pt idx="3">
                  <c:v>333.68077147849704</c:v>
                </c:pt>
                <c:pt idx="4">
                  <c:v>339.26554756198715</c:v>
                </c:pt>
                <c:pt idx="5">
                  <c:v>337.3514217870586</c:v>
                </c:pt>
                <c:pt idx="6">
                  <c:v>340.59104492894534</c:v>
                </c:pt>
                <c:pt idx="7">
                  <c:v>355.83759854895931</c:v>
                </c:pt>
                <c:pt idx="8">
                  <c:v>326.79420167881108</c:v>
                </c:pt>
                <c:pt idx="9">
                  <c:v>316.75498999975633</c:v>
                </c:pt>
                <c:pt idx="10">
                  <c:v>303.22481153249282</c:v>
                </c:pt>
                <c:pt idx="11">
                  <c:v>312.00077397750289</c:v>
                </c:pt>
                <c:pt idx="12">
                  <c:v>305.13964886188398</c:v>
                </c:pt>
                <c:pt idx="13">
                  <c:v>293.59144699562995</c:v>
                </c:pt>
                <c:pt idx="14">
                  <c:v>280.53736638672302</c:v>
                </c:pt>
                <c:pt idx="15">
                  <c:v>290.01231435747798</c:v>
                </c:pt>
                <c:pt idx="16">
                  <c:v>287.88675078202004</c:v>
                </c:pt>
                <c:pt idx="17">
                  <c:v>289.75793339153</c:v>
                </c:pt>
                <c:pt idx="18">
                  <c:v>284.06261610314476</c:v>
                </c:pt>
                <c:pt idx="19">
                  <c:v>290.99856931449233</c:v>
                </c:pt>
                <c:pt idx="20">
                  <c:v>273.0913476262524</c:v>
                </c:pt>
                <c:pt idx="21">
                  <c:v>277.65934320697181</c:v>
                </c:pt>
                <c:pt idx="22">
                  <c:v>282.19391980836031</c:v>
                </c:pt>
                <c:pt idx="23">
                  <c:v>289.52249075135478</c:v>
                </c:pt>
                <c:pt idx="24">
                  <c:v>295.62613958100133</c:v>
                </c:pt>
                <c:pt idx="25">
                  <c:v>314.21817900692764</c:v>
                </c:pt>
                <c:pt idx="26">
                  <c:v>313.01710589184461</c:v>
                </c:pt>
                <c:pt idx="27">
                  <c:v>311.14544471636674</c:v>
                </c:pt>
                <c:pt idx="28">
                  <c:v>332.86955938536863</c:v>
                </c:pt>
                <c:pt idx="29">
                  <c:v>341.21333876470169</c:v>
                </c:pt>
                <c:pt idx="30">
                  <c:v>351.18879913479356</c:v>
                </c:pt>
                <c:pt idx="31">
                  <c:v>354.69101751844732</c:v>
                </c:pt>
                <c:pt idx="32">
                  <c:v>337.79144440674725</c:v>
                </c:pt>
                <c:pt idx="33">
                  <c:v>344.3923478791022</c:v>
                </c:pt>
                <c:pt idx="34">
                  <c:v>344.43147967428655</c:v>
                </c:pt>
                <c:pt idx="35">
                  <c:v>335.04187847357321</c:v>
                </c:pt>
                <c:pt idx="36">
                  <c:v>364.12071027582141</c:v>
                </c:pt>
                <c:pt idx="37">
                  <c:v>361.09493397156501</c:v>
                </c:pt>
                <c:pt idx="38">
                  <c:v>336.42925432620274</c:v>
                </c:pt>
                <c:pt idx="39">
                  <c:v>342.9595928304127</c:v>
                </c:pt>
                <c:pt idx="40">
                  <c:v>351.71082410610751</c:v>
                </c:pt>
                <c:pt idx="41">
                  <c:v>366.60469871512532</c:v>
                </c:pt>
                <c:pt idx="42">
                  <c:v>361.35049007213109</c:v>
                </c:pt>
                <c:pt idx="43">
                  <c:v>370.71557781076677</c:v>
                </c:pt>
                <c:pt idx="44">
                  <c:v>326.68047033847597</c:v>
                </c:pt>
                <c:pt idx="45">
                  <c:v>327.68825682846625</c:v>
                </c:pt>
                <c:pt idx="46">
                  <c:v>314.6909334791211</c:v>
                </c:pt>
                <c:pt idx="47">
                  <c:v>315.91099527198293</c:v>
                </c:pt>
                <c:pt idx="48">
                  <c:v>318.37926301574987</c:v>
                </c:pt>
                <c:pt idx="49">
                  <c:v>310.25298735312839</c:v>
                </c:pt>
                <c:pt idx="50">
                  <c:v>297.71033440171158</c:v>
                </c:pt>
                <c:pt idx="51">
                  <c:v>312.55796268955044</c:v>
                </c:pt>
                <c:pt idx="52">
                  <c:v>298.90819329976358</c:v>
                </c:pt>
                <c:pt idx="53">
                  <c:v>285.77496186758765</c:v>
                </c:pt>
                <c:pt idx="54">
                  <c:v>294.1934927693527</c:v>
                </c:pt>
                <c:pt idx="55">
                  <c:v>297.2085818513608</c:v>
                </c:pt>
                <c:pt idx="56">
                  <c:v>289.2305372339888</c:v>
                </c:pt>
                <c:pt idx="57">
                  <c:v>286.79434592973769</c:v>
                </c:pt>
                <c:pt idx="58">
                  <c:v>290.18698329047527</c:v>
                </c:pt>
                <c:pt idx="59">
                  <c:v>291.34023283387137</c:v>
                </c:pt>
                <c:pt idx="60">
                  <c:v>296.70119770432649</c:v>
                </c:pt>
                <c:pt idx="61">
                  <c:v>289.99597129694678</c:v>
                </c:pt>
                <c:pt idx="62">
                  <c:v>279.4233466168443</c:v>
                </c:pt>
                <c:pt idx="63">
                  <c:v>275.13661182934055</c:v>
                </c:pt>
                <c:pt idx="64">
                  <c:v>254.71703004040822</c:v>
                </c:pt>
              </c:numCache>
            </c:numRef>
          </c:val>
          <c:smooth val="0"/>
          <c:extLst>
            <c:ext xmlns:c16="http://schemas.microsoft.com/office/drawing/2014/chart" uri="{C3380CC4-5D6E-409C-BE32-E72D297353CC}">
              <c16:uniqueId val="{00000006-4104-462D-9DF4-697BF5548393}"/>
            </c:ext>
          </c:extLst>
        </c:ser>
        <c:ser>
          <c:idx val="2"/>
          <c:order val="3"/>
          <c:spPr>
            <a:ln w="15875" cap="rnd" cmpd="sng" algn="ctr">
              <a:solidFill>
                <a:schemeClr val="tx2"/>
              </a:solidFill>
              <a:prstDash val="solid"/>
              <a:round/>
              <a:headEnd type="none" w="med" len="med"/>
              <a:tailEnd type="none" w="med" len="med"/>
            </a:ln>
          </c:spPr>
          <c:marker>
            <c:symbol val="none"/>
          </c:marker>
          <c:cat>
            <c:numRef>
              <c:f>'2'!$BR$54:$BR$125</c:f>
              <c:numCache>
                <c:formatCode>yyyy</c:formatCode>
                <c:ptCount val="72"/>
                <c:pt idx="6" formatCode="yy">
                  <c:v>44561</c:v>
                </c:pt>
                <c:pt idx="18" formatCode="yy">
                  <c:v>44926</c:v>
                </c:pt>
                <c:pt idx="30" formatCode="yy">
                  <c:v>45291</c:v>
                </c:pt>
                <c:pt idx="42" formatCode="yy">
                  <c:v>45657</c:v>
                </c:pt>
                <c:pt idx="54" formatCode="yy">
                  <c:v>46022</c:v>
                </c:pt>
                <c:pt idx="66" formatCode="yy">
                  <c:v>46387</c:v>
                </c:pt>
              </c:numCache>
            </c:numRef>
          </c:cat>
          <c:val>
            <c:numRef>
              <c:f>'2'!$BW$54:$BW$125</c:f>
              <c:numCache>
                <c:formatCode>0</c:formatCode>
                <c:ptCount val="7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numCache>
            </c:numRef>
          </c:val>
          <c:smooth val="0"/>
          <c:extLst>
            <c:ext xmlns:c16="http://schemas.microsoft.com/office/drawing/2014/chart" uri="{C3380CC4-5D6E-409C-BE32-E72D297353CC}">
              <c16:uniqueId val="{00000007-4104-462D-9DF4-697BF5548393}"/>
            </c:ext>
          </c:extLst>
        </c:ser>
        <c:dLbls>
          <c:showLegendKey val="0"/>
          <c:showVal val="0"/>
          <c:showCatName val="0"/>
          <c:showSerName val="0"/>
          <c:showPercent val="0"/>
          <c:showBubbleSize val="0"/>
        </c:dLbls>
        <c:marker val="1"/>
        <c:smooth val="0"/>
        <c:axId val="3"/>
        <c:axId val="4"/>
      </c:lineChart>
      <c:catAx>
        <c:axId val="282070672"/>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sysClr val="window" lastClr="FFFFFF">
                      <a:lumMod val="75000"/>
                    </a:sysClr>
                  </a:solidFill>
                  <a:prstDash val="solid"/>
                  <a:round/>
                </a14:hiddenLine>
              </a:ext>
            </a:extLst>
          </c:spPr>
        </c:majorGridlines>
        <c:numFmt formatCode="yyyy" sourceLinked="1"/>
        <c:majorTickMark val="out"/>
        <c:minorTickMark val="none"/>
        <c:tickLblPos val="none"/>
        <c:spPr>
          <a:ln w="6350">
            <a:solidFill>
              <a:srgbClr val="B0B0B0"/>
            </a:solidFill>
            <a:prstDash val="solid"/>
          </a:ln>
        </c:spPr>
        <c:crossAx val="1"/>
        <c:crosses val="autoZero"/>
        <c:auto val="0"/>
        <c:lblAlgn val="ctr"/>
        <c:lblOffset val="100"/>
        <c:tickMarkSkip val="12"/>
        <c:noMultiLvlLbl val="0"/>
      </c:catAx>
      <c:valAx>
        <c:axId val="1"/>
        <c:scaling>
          <c:orientation val="minMax"/>
        </c:scaling>
        <c:delete val="0"/>
        <c:axPos val="l"/>
        <c:majorGridlines>
          <c:spPr>
            <a:ln w="3175" cap="flat" cmpd="sng" algn="ctr">
              <a:solidFill>
                <a:srgbClr val="B0B0B0"/>
              </a:solidFill>
              <a:prstDash val="solid"/>
              <a:round/>
              <a:headEnd type="none" w="med" len="med"/>
              <a:tailEnd type="none" w="med" len="med"/>
            </a:ln>
            <a:effectLst/>
          </c:spPr>
        </c:majorGridlines>
        <c:numFmt formatCode="#,##0" sourceLinked="0"/>
        <c:majorTickMark val="none"/>
        <c:minorTickMark val="none"/>
        <c:tickLblPos val="nextTo"/>
        <c:spPr>
          <a:ln w="12700">
            <a:noFill/>
            <a:prstDash val="solid"/>
          </a:ln>
        </c:spPr>
        <c:txPr>
          <a:bodyPr rot="0" vert="horz"/>
          <a:lstStyle/>
          <a:p>
            <a:pPr>
              <a:defRPr/>
            </a:pPr>
            <a:endParaRPr lang="sl-SI"/>
          </a:p>
        </c:txPr>
        <c:crossAx val="282070672"/>
        <c:crosses val="autoZero"/>
        <c:crossBetween val="between"/>
      </c:valAx>
      <c:catAx>
        <c:axId val="3"/>
        <c:scaling>
          <c:orientation val="minMax"/>
        </c:scaling>
        <c:delete val="0"/>
        <c:axPos val="t"/>
        <c:numFmt formatCode="yy" sourceLinked="0"/>
        <c:majorTickMark val="none"/>
        <c:minorTickMark val="none"/>
        <c:tickLblPos val="low"/>
        <c:spPr>
          <a:ln w="6350">
            <a:noFill/>
          </a:ln>
        </c:spPr>
        <c:txPr>
          <a:bodyPr rot="0" vert="horz"/>
          <a:lstStyle/>
          <a:p>
            <a:pPr>
              <a:defRPr sz="800"/>
            </a:pPr>
            <a:endParaRPr lang="sl-SI"/>
          </a:p>
        </c:txPr>
        <c:crossAx val="4"/>
        <c:crosses val="max"/>
        <c:auto val="0"/>
        <c:lblAlgn val="ctr"/>
        <c:lblOffset val="100"/>
        <c:tickLblSkip val="6"/>
        <c:noMultiLvlLbl val="0"/>
      </c:catAx>
      <c:valAx>
        <c:axId val="4"/>
        <c:scaling>
          <c:orientation val="minMax"/>
          <c:max val="1000"/>
          <c:min val="0"/>
        </c:scaling>
        <c:delete val="0"/>
        <c:axPos val="r"/>
        <c:numFmt formatCode="0" sourceLinked="0"/>
        <c:majorTickMark val="none"/>
        <c:minorTickMark val="none"/>
        <c:tickLblPos val="nextTo"/>
        <c:spPr>
          <a:noFill/>
          <a:ln w="12700" cap="flat" cmpd="sng" algn="ctr">
            <a:noFill/>
            <a:prstDash val="solid"/>
            <a:round/>
          </a:ln>
          <a:effectLst/>
          <a:extLst>
            <a:ext uri="{91240B29-F687-4F45-9708-019B960494DF}">
              <a14:hiddenLine xmlns:a14="http://schemas.microsoft.com/office/drawing/2010/main" w="12700" cap="flat" cmpd="sng" algn="ctr">
                <a:solidFill>
                  <a:srgbClr val="C0C0C0"/>
                </a:solidFill>
                <a:prstDash val="solid"/>
                <a:round/>
              </a14:hiddenLine>
            </a:ext>
          </a:extLst>
        </c:spPr>
        <c:txPr>
          <a:bodyPr rot="0" vert="horz"/>
          <a:lstStyle/>
          <a:p>
            <a:pPr>
              <a:defRPr/>
            </a:pPr>
            <a:endParaRPr lang="sl-SI"/>
          </a:p>
        </c:txPr>
        <c:crossAx val="3"/>
        <c:crosses val="max"/>
        <c:crossBetween val="between"/>
        <c:majorUnit val="100"/>
        <c:minorUnit val="10"/>
      </c:valAx>
      <c:spPr>
        <a:noFill/>
        <a:ln w="25400">
          <a:noFill/>
          <a:prstDash val="solid"/>
        </a:ln>
        <a:effectLst/>
        <a:extLst>
          <a:ext uri="{91240B29-F687-4F45-9708-019B960494DF}">
            <a14:hiddenLine xmlns:a14="http://schemas.microsoft.com/office/drawing/2010/main" w="25400">
              <a:solidFill>
                <a:sysClr val="window" lastClr="FFFFFF">
                  <a:lumMod val="75000"/>
                  <a:alpha val="85000"/>
                </a:sysClr>
              </a:solidFill>
              <a:prstDash val="solid"/>
            </a14:hiddenLine>
          </a:ext>
        </a:extLst>
      </c:spPr>
    </c:plotArea>
    <c:legend>
      <c:legendPos val="r"/>
      <c:legendEntry>
        <c:idx val="3"/>
        <c:delete val="1"/>
      </c:legendEntry>
      <c:layout>
        <c:manualLayout>
          <c:xMode val="edge"/>
          <c:yMode val="edge"/>
          <c:x val="1.8270395296475769E-2"/>
          <c:y val="0.75026197419801299"/>
          <c:w val="0.85646410375173687"/>
          <c:h val="0.22283432421246716"/>
        </c:manualLayout>
      </c:layout>
      <c:overlay val="0"/>
      <c:spPr>
        <a:noFill/>
        <a:ln w="25400">
          <a:noFill/>
        </a:ln>
      </c:spPr>
    </c:legend>
    <c:plotVisOnly val="1"/>
    <c:dispBlanksAs val="gap"/>
    <c:showDLblsOverMax val="0"/>
  </c:chart>
  <c:spPr>
    <a:noFill/>
    <a:ln w="3175">
      <a:noFill/>
      <a:prstDash val="sysDash"/>
    </a:ln>
  </c:spPr>
  <c:txPr>
    <a:bodyPr/>
    <a:lstStyle/>
    <a:p>
      <a:pPr>
        <a:defRPr sz="800" b="0" i="0" u="none" strike="noStrike" baseline="0">
          <a:solidFill>
            <a:srgbClr val="000000"/>
          </a:solidFill>
          <a:latin typeface="Arial Narrow" panose="020B0606020202030204" pitchFamily="34" charset="0"/>
          <a:ea typeface="Arial CE"/>
          <a:cs typeface="Arial CE"/>
        </a:defRPr>
      </a:pPr>
      <a:endParaRPr lang="sl-SI"/>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031917830110554E-2"/>
          <c:y val="6.8933009489579838E-2"/>
          <c:w val="0.88038395464384811"/>
          <c:h val="0.56705055322134035"/>
        </c:manualLayout>
      </c:layout>
      <c:lineChart>
        <c:grouping val="standard"/>
        <c:varyColors val="0"/>
        <c:ser>
          <c:idx val="4"/>
          <c:order val="0"/>
          <c:tx>
            <c:strRef>
              <c:f>'2'!$CC$2</c:f>
              <c:strCache>
                <c:ptCount val="1"/>
                <c:pt idx="0">
                  <c:v>Skupna KU – SI</c:v>
                </c:pt>
              </c:strCache>
            </c:strRef>
          </c:tx>
          <c:spPr>
            <a:ln w="15875" cap="rnd" cmpd="sng" algn="ctr">
              <a:solidFill>
                <a:schemeClr val="tx2"/>
              </a:solidFill>
              <a:prstDash val="solid"/>
              <a:round/>
              <a:headEnd type="none" w="med" len="med"/>
              <a:tailEnd type="none" w="med" len="med"/>
            </a:ln>
          </c:spPr>
          <c:marker>
            <c:symbol val="none"/>
          </c:marker>
          <c:cat>
            <c:strRef>
              <c:f>'2'!$CA$19:$CA$24</c:f>
              <c:strCache>
                <c:ptCount val="6"/>
                <c:pt idx="0">
                  <c:v>21</c:v>
                </c:pt>
                <c:pt idx="1">
                  <c:v>22</c:v>
                </c:pt>
                <c:pt idx="2">
                  <c:v>23
</c:v>
                </c:pt>
                <c:pt idx="3">
                  <c:v>24</c:v>
                </c:pt>
                <c:pt idx="4">
                  <c:v>25</c:v>
                </c:pt>
                <c:pt idx="5">
                  <c:v>26 Q1</c:v>
                </c:pt>
              </c:strCache>
            </c:strRef>
          </c:cat>
          <c:val>
            <c:numRef>
              <c:f>'2'!$CC$19:$CC$24</c:f>
              <c:numCache>
                <c:formatCode>0.0</c:formatCode>
                <c:ptCount val="6"/>
                <c:pt idx="0">
                  <c:v>18.37</c:v>
                </c:pt>
                <c:pt idx="1">
                  <c:v>18.5436509226369</c:v>
                </c:pt>
                <c:pt idx="2">
                  <c:v>20.404063690707744</c:v>
                </c:pt>
                <c:pt idx="3">
                  <c:v>19.7844849115064</c:v>
                </c:pt>
                <c:pt idx="4">
                  <c:v>20.867289924176699</c:v>
                </c:pt>
                <c:pt idx="5">
                  <c:v>20.212900000000001</c:v>
                </c:pt>
              </c:numCache>
            </c:numRef>
          </c:val>
          <c:smooth val="0"/>
          <c:extLst>
            <c:ext xmlns:c16="http://schemas.microsoft.com/office/drawing/2014/chart" uri="{C3380CC4-5D6E-409C-BE32-E72D297353CC}">
              <c16:uniqueId val="{00000001-EF0E-4497-A870-92CB576A78D4}"/>
            </c:ext>
          </c:extLst>
        </c:ser>
        <c:ser>
          <c:idx val="3"/>
          <c:order val="1"/>
          <c:tx>
            <c:strRef>
              <c:f>'2'!$CB$2</c:f>
              <c:strCache>
                <c:ptCount val="1"/>
                <c:pt idx="0">
                  <c:v>Skupna KU – EO</c:v>
                </c:pt>
              </c:strCache>
            </c:strRef>
          </c:tx>
          <c:spPr>
            <a:ln w="15875" cap="rnd" cmpd="sng" algn="ctr">
              <a:solidFill>
                <a:srgbClr val="AE924D">
                  <a:lumMod val="100000"/>
                </a:srgbClr>
              </a:solidFill>
              <a:prstDash val="solid"/>
              <a:round/>
              <a:headEnd type="none" w="med" len="med"/>
              <a:tailEnd type="none" w="med" len="med"/>
            </a:ln>
            <a:effectLst/>
          </c:spPr>
          <c:marker>
            <c:symbol val="none"/>
          </c:marker>
          <c:cat>
            <c:strRef>
              <c:f>'2'!$CA$19:$CA$24</c:f>
              <c:strCache>
                <c:ptCount val="6"/>
                <c:pt idx="0">
                  <c:v>21</c:v>
                </c:pt>
                <c:pt idx="1">
                  <c:v>22</c:v>
                </c:pt>
                <c:pt idx="2">
                  <c:v>23
</c:v>
                </c:pt>
                <c:pt idx="3">
                  <c:v>24</c:v>
                </c:pt>
                <c:pt idx="4">
                  <c:v>25</c:v>
                </c:pt>
                <c:pt idx="5">
                  <c:v>26 Q1</c:v>
                </c:pt>
              </c:strCache>
            </c:strRef>
          </c:cat>
          <c:val>
            <c:numRef>
              <c:f>'2'!$CB$19:$CB$24</c:f>
              <c:numCache>
                <c:formatCode>0.0</c:formatCode>
                <c:ptCount val="6"/>
                <c:pt idx="0">
                  <c:v>19.304099999999998</c:v>
                </c:pt>
                <c:pt idx="1">
                  <c:v>19.0701</c:v>
                </c:pt>
                <c:pt idx="2">
                  <c:v>19.594295088306001</c:v>
                </c:pt>
                <c:pt idx="3">
                  <c:v>20.084800000000001</c:v>
                </c:pt>
                <c:pt idx="4">
                  <c:v>20.1492</c:v>
                </c:pt>
              </c:numCache>
            </c:numRef>
          </c:val>
          <c:smooth val="0"/>
          <c:extLst>
            <c:ext xmlns:c16="http://schemas.microsoft.com/office/drawing/2014/chart" uri="{C3380CC4-5D6E-409C-BE32-E72D297353CC}">
              <c16:uniqueId val="{00000000-EF0E-4497-A870-92CB576A78D4}"/>
            </c:ext>
          </c:extLst>
        </c:ser>
        <c:ser>
          <c:idx val="1"/>
          <c:order val="2"/>
          <c:tx>
            <c:strRef>
              <c:f>'2'!$CD$2</c:f>
              <c:strCache>
                <c:ptCount val="1"/>
                <c:pt idx="0">
                  <c:v>Količnik CET1 – SI</c:v>
                </c:pt>
              </c:strCache>
            </c:strRef>
          </c:tx>
          <c:spPr>
            <a:ln w="15875" cap="rnd" cmpd="sng" algn="ctr">
              <a:solidFill>
                <a:schemeClr val="tx2"/>
              </a:solidFill>
              <a:prstDash val="sysDash"/>
              <a:round/>
              <a:headEnd type="none" w="med" len="med"/>
              <a:tailEnd type="none" w="med" len="med"/>
            </a:ln>
          </c:spPr>
          <c:marker>
            <c:symbol val="none"/>
          </c:marker>
          <c:cat>
            <c:strRef>
              <c:f>'2'!$CA$19:$CA$24</c:f>
              <c:strCache>
                <c:ptCount val="6"/>
                <c:pt idx="0">
                  <c:v>21</c:v>
                </c:pt>
                <c:pt idx="1">
                  <c:v>22</c:v>
                </c:pt>
                <c:pt idx="2">
                  <c:v>23
</c:v>
                </c:pt>
                <c:pt idx="3">
                  <c:v>24</c:v>
                </c:pt>
                <c:pt idx="4">
                  <c:v>25</c:v>
                </c:pt>
                <c:pt idx="5">
                  <c:v>26 Q1</c:v>
                </c:pt>
              </c:strCache>
            </c:strRef>
          </c:cat>
          <c:val>
            <c:numRef>
              <c:f>'2'!$CD$19:$CD$24</c:f>
              <c:numCache>
                <c:formatCode>0.0</c:formatCode>
                <c:ptCount val="6"/>
                <c:pt idx="0">
                  <c:v>16.920000000000002</c:v>
                </c:pt>
                <c:pt idx="1">
                  <c:v>15.910107450663505</c:v>
                </c:pt>
                <c:pt idx="2">
                  <c:v>17.764128424676155</c:v>
                </c:pt>
                <c:pt idx="3">
                  <c:v>17.555016044521398</c:v>
                </c:pt>
                <c:pt idx="4">
                  <c:v>17.960594361096899</c:v>
                </c:pt>
                <c:pt idx="5">
                  <c:v>17.420000000000002</c:v>
                </c:pt>
              </c:numCache>
            </c:numRef>
          </c:val>
          <c:smooth val="0"/>
          <c:extLst>
            <c:ext xmlns:c16="http://schemas.microsoft.com/office/drawing/2014/chart" uri="{C3380CC4-5D6E-409C-BE32-E72D297353CC}">
              <c16:uniqueId val="{00000002-EF0E-4497-A870-92CB576A78D4}"/>
            </c:ext>
          </c:extLst>
        </c:ser>
        <c:ser>
          <c:idx val="5"/>
          <c:order val="3"/>
          <c:tx>
            <c:strRef>
              <c:f>'2'!$CE$2</c:f>
              <c:strCache>
                <c:ptCount val="1"/>
                <c:pt idx="0">
                  <c:v>Količnik CET1 – EO</c:v>
                </c:pt>
              </c:strCache>
            </c:strRef>
          </c:tx>
          <c:spPr>
            <a:ln w="15875" cap="rnd" cmpd="sng" algn="ctr">
              <a:solidFill>
                <a:schemeClr val="accent2"/>
              </a:solidFill>
              <a:prstDash val="sysDash"/>
              <a:round/>
              <a:headEnd type="none" w="med" len="med"/>
              <a:tailEnd type="none" w="med" len="med"/>
            </a:ln>
          </c:spPr>
          <c:marker>
            <c:symbol val="none"/>
          </c:marker>
          <c:cat>
            <c:strRef>
              <c:f>'2'!$CA$19:$CA$24</c:f>
              <c:strCache>
                <c:ptCount val="6"/>
                <c:pt idx="0">
                  <c:v>21</c:v>
                </c:pt>
                <c:pt idx="1">
                  <c:v>22</c:v>
                </c:pt>
                <c:pt idx="2">
                  <c:v>23
</c:v>
                </c:pt>
                <c:pt idx="3">
                  <c:v>24</c:v>
                </c:pt>
                <c:pt idx="4">
                  <c:v>25</c:v>
                </c:pt>
                <c:pt idx="5">
                  <c:v>26 Q1</c:v>
                </c:pt>
              </c:strCache>
            </c:strRef>
          </c:cat>
          <c:val>
            <c:numRef>
              <c:f>'2'!$CE$19:$CE$24</c:f>
              <c:numCache>
                <c:formatCode>0.0</c:formatCode>
                <c:ptCount val="6"/>
                <c:pt idx="0">
                  <c:v>15.863</c:v>
                </c:pt>
                <c:pt idx="1">
                  <c:v>15.664899999999999</c:v>
                </c:pt>
                <c:pt idx="2">
                  <c:v>16.248064359498901</c:v>
                </c:pt>
                <c:pt idx="3">
                  <c:v>16.6083</c:v>
                </c:pt>
                <c:pt idx="4">
                  <c:v>16.6372</c:v>
                </c:pt>
              </c:numCache>
            </c:numRef>
          </c:val>
          <c:smooth val="0"/>
          <c:extLst>
            <c:ext xmlns:c16="http://schemas.microsoft.com/office/drawing/2014/chart" uri="{C3380CC4-5D6E-409C-BE32-E72D297353CC}">
              <c16:uniqueId val="{00000003-EF0E-4497-A870-92CB576A78D4}"/>
            </c:ext>
          </c:extLst>
        </c:ser>
        <c:dLbls>
          <c:showLegendKey val="0"/>
          <c:showVal val="0"/>
          <c:showCatName val="0"/>
          <c:showSerName val="0"/>
          <c:showPercent val="0"/>
          <c:showBubbleSize val="0"/>
        </c:dLbls>
        <c:smooth val="0"/>
        <c:axId val="105009152"/>
        <c:axId val="105010688"/>
      </c:lineChart>
      <c:catAx>
        <c:axId val="105009152"/>
        <c:scaling>
          <c:orientation val="minMax"/>
        </c:scaling>
        <c:delete val="0"/>
        <c:axPos val="b"/>
        <c:majorGridlines>
          <c:spPr>
            <a:ln w="3175" cap="flat" cmpd="sng" algn="ctr">
              <a:noFill/>
              <a:prstDash val="solid"/>
              <a:round/>
            </a:ln>
            <a:effectLst/>
            <a:extLst>
              <a:ext uri="{91240B29-F687-4F45-9708-019B960494DF}">
                <a14:hiddenLine xmlns:a14="http://schemas.microsoft.com/office/drawing/2010/main" w="3175" cap="flat" cmpd="sng" algn="ctr">
                  <a:solidFill>
                    <a:prstClr val="black"/>
                  </a:solidFill>
                  <a:prstDash val="solid"/>
                  <a:round/>
                </a14:hiddenLine>
              </a:ext>
            </a:extLst>
          </c:spPr>
        </c:majorGridlines>
        <c:numFmt formatCode="yyyy" sourceLinked="0"/>
        <c:majorTickMark val="out"/>
        <c:minorTickMark val="none"/>
        <c:tickLblPos val="low"/>
        <c:spPr>
          <a:ln w="6350">
            <a:solidFill>
              <a:srgbClr val="B0B0B0"/>
            </a:solidFill>
            <a:prstDash val="solid"/>
          </a:ln>
        </c:spPr>
        <c:txPr>
          <a:bodyPr rot="0" vert="horz"/>
          <a:lstStyle/>
          <a:p>
            <a:pPr>
              <a:defRPr/>
            </a:pPr>
            <a:endParaRPr lang="sl-SI"/>
          </a:p>
        </c:txPr>
        <c:crossAx val="105010688"/>
        <c:crossesAt val="0"/>
        <c:auto val="1"/>
        <c:lblAlgn val="ctr"/>
        <c:lblOffset val="100"/>
        <c:tickLblSkip val="1"/>
        <c:tickMarkSkip val="1"/>
        <c:noMultiLvlLbl val="0"/>
      </c:catAx>
      <c:valAx>
        <c:axId val="105010688"/>
        <c:scaling>
          <c:orientation val="minMax"/>
          <c:max val="21"/>
          <c:min val="15"/>
        </c:scaling>
        <c:delete val="0"/>
        <c:axPos val="l"/>
        <c:majorGridlines>
          <c:spPr>
            <a:ln w="3175" cap="flat" cmpd="sng" algn="ctr">
              <a:solidFill>
                <a:srgbClr val="B0B0B0"/>
              </a:solidFill>
              <a:prstDash val="solid"/>
              <a:round/>
              <a:headEnd type="none" w="med" len="med"/>
              <a:tailEnd type="none" w="med" len="med"/>
            </a:ln>
            <a:effectLst/>
          </c:spPr>
        </c:majorGridlines>
        <c:numFmt formatCode="0" sourceLinked="0"/>
        <c:majorTickMark val="none"/>
        <c:minorTickMark val="none"/>
        <c:tickLblPos val="nextTo"/>
        <c:spPr>
          <a:ln w="25400">
            <a:noFill/>
            <a:prstDash val="solid"/>
          </a:ln>
        </c:spPr>
        <c:txPr>
          <a:bodyPr rot="0" vert="horz"/>
          <a:lstStyle/>
          <a:p>
            <a:pPr>
              <a:defRPr/>
            </a:pPr>
            <a:endParaRPr lang="sl-SI"/>
          </a:p>
        </c:txPr>
        <c:crossAx val="105009152"/>
        <c:crosses val="autoZero"/>
        <c:crossBetween val="between"/>
        <c:majorUnit val="1"/>
      </c:valAx>
      <c:spPr>
        <a:noFill/>
        <a:ln w="25400">
          <a:noFill/>
          <a:prstDash val="solid"/>
        </a:ln>
      </c:spPr>
    </c:plotArea>
    <c:legend>
      <c:legendPos val="r"/>
      <c:layout>
        <c:manualLayout>
          <c:xMode val="edge"/>
          <c:yMode val="edge"/>
          <c:x val="2.3104552336768398E-2"/>
          <c:y val="0.75824843385509288"/>
          <c:w val="0.65780311739224917"/>
          <c:h val="0.21931103767244656"/>
        </c:manualLayout>
      </c:layout>
      <c:overlay val="0"/>
      <c:spPr>
        <a:noFill/>
        <a:ln w="25400">
          <a:noFill/>
        </a:ln>
      </c:spPr>
    </c:legend>
    <c:plotVisOnly val="1"/>
    <c:dispBlanksAs val="gap"/>
    <c:showDLblsOverMax val="0"/>
  </c:chart>
  <c:spPr>
    <a:noFill/>
    <a:ln w="6350" cap="flat" cmpd="sng" algn="ctr">
      <a:noFill/>
      <a:prstDash val="solid"/>
      <a:round/>
    </a:ln>
    <a:effectLst/>
    <a:extLst>
      <a:ext uri="{91240B29-F687-4F45-9708-019B960494DF}">
        <a14:hiddenLine xmlns:a14="http://schemas.microsoft.com/office/drawing/2010/main" w="6350" cap="flat" cmpd="sng" algn="ctr">
          <a:solidFill>
            <a:prstClr val="black"/>
          </a:solidFill>
          <a:prstDash val="solid"/>
          <a:round/>
        </a14:hiddenLine>
      </a:ext>
    </a:extLst>
  </c:spPr>
  <c:txPr>
    <a:bodyPr/>
    <a:lstStyle/>
    <a:p>
      <a:pPr>
        <a:defRPr sz="800" b="0" i="0" u="none" strike="noStrike" baseline="0">
          <a:solidFill>
            <a:srgbClr val="000000"/>
          </a:solidFill>
          <a:latin typeface="Arial Narrow" panose="020B0606020202030204" pitchFamily="34" charset="0"/>
          <a:ea typeface="Arial"/>
          <a:cs typeface="Arial"/>
        </a:defRPr>
      </a:pPr>
      <a:endParaRPr lang="sl-SI"/>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034622464306654E-2"/>
          <c:y val="5.8358132990030238E-2"/>
          <c:w val="0.80984342997587733"/>
          <c:h val="0.63640614019909392"/>
        </c:manualLayout>
      </c:layout>
      <c:lineChart>
        <c:grouping val="standard"/>
        <c:varyColors val="0"/>
        <c:ser>
          <c:idx val="3"/>
          <c:order val="0"/>
          <c:tx>
            <c:strRef>
              <c:f>'2'!$CM$2</c:f>
              <c:strCache>
                <c:ptCount val="1"/>
                <c:pt idx="0">
                  <c:v>Slovenija – dolgoročne</c:v>
                </c:pt>
              </c:strCache>
            </c:strRef>
          </c:tx>
          <c:spPr>
            <a:ln w="15875" cap="rnd">
              <a:solidFill>
                <a:schemeClr val="accent1">
                  <a:lumMod val="75000"/>
                </a:schemeClr>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'2'!$CM$54:$CM$125</c:f>
              <c:numCache>
                <c:formatCode>0.0</c:formatCode>
                <c:ptCount val="72"/>
                <c:pt idx="0">
                  <c:v>0.26666666666666666</c:v>
                </c:pt>
                <c:pt idx="1">
                  <c:v>0.25333333333333335</c:v>
                </c:pt>
                <c:pt idx="2">
                  <c:v>0.24833333333333332</c:v>
                </c:pt>
                <c:pt idx="3">
                  <c:v>0.245</c:v>
                </c:pt>
                <c:pt idx="4">
                  <c:v>0.22666666666666666</c:v>
                </c:pt>
                <c:pt idx="5">
                  <c:v>0.20833333333333334</c:v>
                </c:pt>
                <c:pt idx="6">
                  <c:v>0.19999999999999998</c:v>
                </c:pt>
                <c:pt idx="7">
                  <c:v>0.19166666666666665</c:v>
                </c:pt>
                <c:pt idx="8">
                  <c:v>0.17666666666666667</c:v>
                </c:pt>
                <c:pt idx="9">
                  <c:v>0.17</c:v>
                </c:pt>
                <c:pt idx="10">
                  <c:v>0.17166666666666666</c:v>
                </c:pt>
                <c:pt idx="11">
                  <c:v>0.17833333333333334</c:v>
                </c:pt>
                <c:pt idx="12">
                  <c:v>0.17999999999999997</c:v>
                </c:pt>
                <c:pt idx="13">
                  <c:v>0.18333333333333332</c:v>
                </c:pt>
                <c:pt idx="14">
                  <c:v>0.18500000000000003</c:v>
                </c:pt>
                <c:pt idx="15">
                  <c:v>0.17333333333333334</c:v>
                </c:pt>
                <c:pt idx="16">
                  <c:v>0.17333333333333334</c:v>
                </c:pt>
                <c:pt idx="17">
                  <c:v>0.16833333333333333</c:v>
                </c:pt>
                <c:pt idx="18">
                  <c:v>0.26500000000000001</c:v>
                </c:pt>
                <c:pt idx="19">
                  <c:v>0.27499999999999997</c:v>
                </c:pt>
                <c:pt idx="20">
                  <c:v>0.38666666666666671</c:v>
                </c:pt>
                <c:pt idx="21">
                  <c:v>0.58166666666666667</c:v>
                </c:pt>
                <c:pt idx="22">
                  <c:v>0.77999999999999992</c:v>
                </c:pt>
                <c:pt idx="23">
                  <c:v>0.99333333333333329</c:v>
                </c:pt>
                <c:pt idx="24">
                  <c:v>1.1166666666666667</c:v>
                </c:pt>
                <c:pt idx="25">
                  <c:v>1.3433333333333335</c:v>
                </c:pt>
                <c:pt idx="26">
                  <c:v>1.5316666666666665</c:v>
                </c:pt>
                <c:pt idx="27">
                  <c:v>1.6233333333333331</c:v>
                </c:pt>
                <c:pt idx="28">
                  <c:v>1.72</c:v>
                </c:pt>
                <c:pt idx="29">
                  <c:v>1.8483333333333334</c:v>
                </c:pt>
                <c:pt idx="30">
                  <c:v>1.9733333333333334</c:v>
                </c:pt>
                <c:pt idx="31">
                  <c:v>2.0950000000000002</c:v>
                </c:pt>
                <c:pt idx="32">
                  <c:v>2.2050000000000001</c:v>
                </c:pt>
                <c:pt idx="33">
                  <c:v>2.3266666666666667</c:v>
                </c:pt>
                <c:pt idx="34">
                  <c:v>2.4300000000000002</c:v>
                </c:pt>
                <c:pt idx="35">
                  <c:v>2.4750000000000001</c:v>
                </c:pt>
                <c:pt idx="36">
                  <c:v>2.5249999999999999</c:v>
                </c:pt>
                <c:pt idx="37">
                  <c:v>2.561666666666667</c:v>
                </c:pt>
                <c:pt idx="38">
                  <c:v>2.5449999999999999</c:v>
                </c:pt>
                <c:pt idx="39">
                  <c:v>2.5249999999999999</c:v>
                </c:pt>
                <c:pt idx="40">
                  <c:v>2.5033333333333334</c:v>
                </c:pt>
                <c:pt idx="41">
                  <c:v>2.4916666666666667</c:v>
                </c:pt>
                <c:pt idx="42">
                  <c:v>2.4566666666666666</c:v>
                </c:pt>
                <c:pt idx="43">
                  <c:v>2.4183333333333334</c:v>
                </c:pt>
                <c:pt idx="44">
                  <c:v>2.3883333333333332</c:v>
                </c:pt>
                <c:pt idx="45">
                  <c:v>2.3450000000000002</c:v>
                </c:pt>
                <c:pt idx="46">
                  <c:v>2.3083333333333336</c:v>
                </c:pt>
                <c:pt idx="47">
                  <c:v>2.2533333333333334</c:v>
                </c:pt>
                <c:pt idx="48">
                  <c:v>2.1933333333333334</c:v>
                </c:pt>
                <c:pt idx="49">
                  <c:v>2.1316666666666664</c:v>
                </c:pt>
                <c:pt idx="50">
                  <c:v>2.0516666666666667</c:v>
                </c:pt>
                <c:pt idx="51">
                  <c:v>1.9749999999999999</c:v>
                </c:pt>
                <c:pt idx="52">
                  <c:v>1.8866666666666665</c:v>
                </c:pt>
                <c:pt idx="53">
                  <c:v>1.7999999999999998</c:v>
                </c:pt>
                <c:pt idx="54">
                  <c:v>1.7300000000000002</c:v>
                </c:pt>
                <c:pt idx="55">
                  <c:v>1.6666666666666667</c:v>
                </c:pt>
                <c:pt idx="56">
                  <c:v>1.61</c:v>
                </c:pt>
                <c:pt idx="57">
                  <c:v>1.5733333333333335</c:v>
                </c:pt>
                <c:pt idx="58">
                  <c:v>1.5416666666666667</c:v>
                </c:pt>
                <c:pt idx="59">
                  <c:v>1.5449999999999999</c:v>
                </c:pt>
                <c:pt idx="60">
                  <c:v>1.5499999999999998</c:v>
                </c:pt>
                <c:pt idx="61">
                  <c:v>1.5449999999999999</c:v>
                </c:pt>
                <c:pt idx="62">
                  <c:v>1.5600000000000003</c:v>
                </c:pt>
                <c:pt idx="63">
                  <c:v>1.5816666666666668</c:v>
                </c:pt>
                <c:pt idx="64">
                  <c:v>1.6316666666666668</c:v>
                </c:pt>
              </c:numCache>
            </c:numRef>
          </c:val>
          <c:smooth val="0"/>
          <c:extLst>
            <c:ext xmlns:c16="http://schemas.microsoft.com/office/drawing/2014/chart" uri="{C3380CC4-5D6E-409C-BE32-E72D297353CC}">
              <c16:uniqueId val="{00000000-311E-45AA-874D-32DE21BE69DD}"/>
            </c:ext>
          </c:extLst>
        </c:ser>
        <c:ser>
          <c:idx val="7"/>
          <c:order val="1"/>
          <c:tx>
            <c:strRef>
              <c:f>'2'!$CP$2</c:f>
              <c:strCache>
                <c:ptCount val="1"/>
                <c:pt idx="0">
                  <c:v>Evrsko območje – dolgoročne</c:v>
                </c:pt>
              </c:strCache>
            </c:strRef>
          </c:tx>
          <c:spPr>
            <a:ln w="15875" cap="rnd">
              <a:solidFill>
                <a:schemeClr val="accent2"/>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'2'!$CP$54:$CP$125</c:f>
              <c:numCache>
                <c:formatCode>0.0</c:formatCode>
                <c:ptCount val="72"/>
                <c:pt idx="0">
                  <c:v>0.48166666666666674</c:v>
                </c:pt>
                <c:pt idx="1">
                  <c:v>0.49833333333333329</c:v>
                </c:pt>
                <c:pt idx="2">
                  <c:v>0.51000000000000012</c:v>
                </c:pt>
                <c:pt idx="3">
                  <c:v>0.51833333333333342</c:v>
                </c:pt>
                <c:pt idx="4">
                  <c:v>0.52166666666666661</c:v>
                </c:pt>
                <c:pt idx="5">
                  <c:v>0.52166666666666661</c:v>
                </c:pt>
                <c:pt idx="6">
                  <c:v>0.51333333333333331</c:v>
                </c:pt>
                <c:pt idx="7">
                  <c:v>0.5033333333333333</c:v>
                </c:pt>
                <c:pt idx="8">
                  <c:v>0.49833333333333335</c:v>
                </c:pt>
                <c:pt idx="9">
                  <c:v>0.49666666666666665</c:v>
                </c:pt>
                <c:pt idx="10">
                  <c:v>0.4916666666666667</c:v>
                </c:pt>
                <c:pt idx="11">
                  <c:v>0.48666666666666664</c:v>
                </c:pt>
                <c:pt idx="12">
                  <c:v>0.47833333333333333</c:v>
                </c:pt>
                <c:pt idx="13">
                  <c:v>0.46833333333333332</c:v>
                </c:pt>
                <c:pt idx="14">
                  <c:v>0.46166666666666667</c:v>
                </c:pt>
                <c:pt idx="15">
                  <c:v>0.45999999999999996</c:v>
                </c:pt>
                <c:pt idx="16">
                  <c:v>0.47333333333333333</c:v>
                </c:pt>
                <c:pt idx="17">
                  <c:v>0.50166666666666671</c:v>
                </c:pt>
                <c:pt idx="18">
                  <c:v>0.56333333333333335</c:v>
                </c:pt>
                <c:pt idx="19">
                  <c:v>0.64666666666666672</c:v>
                </c:pt>
                <c:pt idx="20">
                  <c:v>0.77</c:v>
                </c:pt>
                <c:pt idx="21">
                  <c:v>0.95000000000000007</c:v>
                </c:pt>
                <c:pt idx="22">
                  <c:v>1.1516666666666666</c:v>
                </c:pt>
                <c:pt idx="23">
                  <c:v>1.3566666666666667</c:v>
                </c:pt>
                <c:pt idx="24">
                  <c:v>1.5566666666666666</c:v>
                </c:pt>
                <c:pt idx="25">
                  <c:v>1.7583333333333335</c:v>
                </c:pt>
                <c:pt idx="26">
                  <c:v>1.92</c:v>
                </c:pt>
                <c:pt idx="27">
                  <c:v>2.0433333333333334</c:v>
                </c:pt>
                <c:pt idx="28">
                  <c:v>2.1483333333333334</c:v>
                </c:pt>
                <c:pt idx="29">
                  <c:v>2.2683333333333335</c:v>
                </c:pt>
                <c:pt idx="30">
                  <c:v>2.4016666666666668</c:v>
                </c:pt>
                <c:pt idx="31">
                  <c:v>2.5450000000000004</c:v>
                </c:pt>
                <c:pt idx="32">
                  <c:v>2.686666666666667</c:v>
                </c:pt>
                <c:pt idx="33">
                  <c:v>2.8383333333333329</c:v>
                </c:pt>
                <c:pt idx="34">
                  <c:v>2.9883333333333333</c:v>
                </c:pt>
                <c:pt idx="35">
                  <c:v>3.1066666666666669</c:v>
                </c:pt>
                <c:pt idx="36">
                  <c:v>3.1616666666666666</c:v>
                </c:pt>
                <c:pt idx="37">
                  <c:v>3.1633333333333336</c:v>
                </c:pt>
                <c:pt idx="38">
                  <c:v>3.151666666666666</c:v>
                </c:pt>
                <c:pt idx="39">
                  <c:v>3.1033333333333331</c:v>
                </c:pt>
                <c:pt idx="40">
                  <c:v>3.0366666666666666</c:v>
                </c:pt>
                <c:pt idx="41">
                  <c:v>2.973333333333334</c:v>
                </c:pt>
                <c:pt idx="42">
                  <c:v>2.92</c:v>
                </c:pt>
                <c:pt idx="43">
                  <c:v>2.8850000000000002</c:v>
                </c:pt>
                <c:pt idx="44">
                  <c:v>2.9083333333333337</c:v>
                </c:pt>
                <c:pt idx="45">
                  <c:v>2.8516666666666666</c:v>
                </c:pt>
                <c:pt idx="46">
                  <c:v>2.7850000000000001</c:v>
                </c:pt>
                <c:pt idx="47">
                  <c:v>2.7016666666666667</c:v>
                </c:pt>
                <c:pt idx="48">
                  <c:v>2.62</c:v>
                </c:pt>
                <c:pt idx="49">
                  <c:v>2.5299999999999998</c:v>
                </c:pt>
                <c:pt idx="50">
                  <c:v>2.3766666666666665</c:v>
                </c:pt>
                <c:pt idx="51">
                  <c:v>2.3050000000000002</c:v>
                </c:pt>
                <c:pt idx="52">
                  <c:v>2.2366666666666668</c:v>
                </c:pt>
                <c:pt idx="53">
                  <c:v>2.1800000000000002</c:v>
                </c:pt>
                <c:pt idx="54">
                  <c:v>2.1433333333333331</c:v>
                </c:pt>
                <c:pt idx="55">
                  <c:v>2.1083333333333334</c:v>
                </c:pt>
                <c:pt idx="56">
                  <c:v>2.0883333333333334</c:v>
                </c:pt>
                <c:pt idx="57">
                  <c:v>2.0700000000000003</c:v>
                </c:pt>
                <c:pt idx="58">
                  <c:v>2.0699999999999998</c:v>
                </c:pt>
                <c:pt idx="59">
                  <c:v>2.0749999999999997</c:v>
                </c:pt>
                <c:pt idx="60">
                  <c:v>2.083333333333333</c:v>
                </c:pt>
                <c:pt idx="61">
                  <c:v>2.0916666666666663</c:v>
                </c:pt>
                <c:pt idx="62">
                  <c:v>2.1066666666666669</c:v>
                </c:pt>
                <c:pt idx="63">
                  <c:v>2.1433333333333331</c:v>
                </c:pt>
                <c:pt idx="64">
                  <c:v>2.1766666666666663</c:v>
                </c:pt>
              </c:numCache>
            </c:numRef>
          </c:val>
          <c:smooth val="0"/>
          <c:extLst>
            <c:ext xmlns:c16="http://schemas.microsoft.com/office/drawing/2014/chart" uri="{C3380CC4-5D6E-409C-BE32-E72D297353CC}">
              <c16:uniqueId val="{00000001-311E-45AA-874D-32DE21BE69DD}"/>
            </c:ext>
          </c:extLst>
        </c:ser>
        <c:ser>
          <c:idx val="2"/>
          <c:order val="2"/>
          <c:tx>
            <c:strRef>
              <c:f>'2'!$CL$2</c:f>
              <c:strCache>
                <c:ptCount val="1"/>
                <c:pt idx="0">
                  <c:v>Slovenija – kratkoročne</c:v>
                </c:pt>
              </c:strCache>
            </c:strRef>
          </c:tx>
          <c:spPr>
            <a:ln w="15875" cap="rnd">
              <a:solidFill>
                <a:schemeClr val="accent1"/>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'2'!$CL$54:$CL$125</c:f>
              <c:numCache>
                <c:formatCode>0.0</c:formatCode>
                <c:ptCount val="72"/>
                <c:pt idx="0">
                  <c:v>0.14166666666666669</c:v>
                </c:pt>
                <c:pt idx="1">
                  <c:v>0.13666666666666669</c:v>
                </c:pt>
                <c:pt idx="2">
                  <c:v>0.13333333333333333</c:v>
                </c:pt>
                <c:pt idx="3">
                  <c:v>0.12833333333333333</c:v>
                </c:pt>
                <c:pt idx="4">
                  <c:v>0.12666666666666668</c:v>
                </c:pt>
                <c:pt idx="5">
                  <c:v>0.125</c:v>
                </c:pt>
                <c:pt idx="6">
                  <c:v>0.12666666666666668</c:v>
                </c:pt>
                <c:pt idx="7">
                  <c:v>0.12666666666666668</c:v>
                </c:pt>
                <c:pt idx="8">
                  <c:v>0.12833333333333333</c:v>
                </c:pt>
                <c:pt idx="9">
                  <c:v>0.12833333333333333</c:v>
                </c:pt>
                <c:pt idx="10">
                  <c:v>0.13</c:v>
                </c:pt>
                <c:pt idx="11">
                  <c:v>0.11833333333333335</c:v>
                </c:pt>
                <c:pt idx="12">
                  <c:v>0.10500000000000002</c:v>
                </c:pt>
                <c:pt idx="13">
                  <c:v>9.0000000000000011E-2</c:v>
                </c:pt>
                <c:pt idx="14">
                  <c:v>7.333333333333332E-2</c:v>
                </c:pt>
                <c:pt idx="15">
                  <c:v>5.8333333333333348E-2</c:v>
                </c:pt>
                <c:pt idx="16">
                  <c:v>0.04</c:v>
                </c:pt>
                <c:pt idx="17">
                  <c:v>3.6666666666666667E-2</c:v>
                </c:pt>
                <c:pt idx="18">
                  <c:v>3.4999999999999996E-2</c:v>
                </c:pt>
                <c:pt idx="19">
                  <c:v>3.3333333333333333E-2</c:v>
                </c:pt>
                <c:pt idx="20">
                  <c:v>5.000000000000001E-2</c:v>
                </c:pt>
                <c:pt idx="21">
                  <c:v>7.0000000000000007E-2</c:v>
                </c:pt>
                <c:pt idx="22">
                  <c:v>9.3333333333333338E-2</c:v>
                </c:pt>
                <c:pt idx="23">
                  <c:v>0.12</c:v>
                </c:pt>
                <c:pt idx="24">
                  <c:v>0.15666666666666665</c:v>
                </c:pt>
                <c:pt idx="25">
                  <c:v>0.21166666666666667</c:v>
                </c:pt>
                <c:pt idx="26">
                  <c:v>0.28666666666666668</c:v>
                </c:pt>
                <c:pt idx="27">
                  <c:v>0.33499999999999996</c:v>
                </c:pt>
                <c:pt idx="28">
                  <c:v>0.3833333333333333</c:v>
                </c:pt>
                <c:pt idx="29">
                  <c:v>0.47166666666666668</c:v>
                </c:pt>
                <c:pt idx="30">
                  <c:v>0.57666666666666666</c:v>
                </c:pt>
                <c:pt idx="31">
                  <c:v>0.69</c:v>
                </c:pt>
                <c:pt idx="32">
                  <c:v>0.80833333333333324</c:v>
                </c:pt>
                <c:pt idx="33">
                  <c:v>0.97833333333333339</c:v>
                </c:pt>
                <c:pt idx="34">
                  <c:v>1.1183333333333334</c:v>
                </c:pt>
                <c:pt idx="35">
                  <c:v>1.2216666666666667</c:v>
                </c:pt>
                <c:pt idx="36">
                  <c:v>1.3116666666666665</c:v>
                </c:pt>
                <c:pt idx="37">
                  <c:v>1.3633333333333333</c:v>
                </c:pt>
                <c:pt idx="38">
                  <c:v>1.3766666666666669</c:v>
                </c:pt>
                <c:pt idx="39">
                  <c:v>1.3566666666666667</c:v>
                </c:pt>
                <c:pt idx="40">
                  <c:v>1.365</c:v>
                </c:pt>
                <c:pt idx="41">
                  <c:v>1.3933333333333335</c:v>
                </c:pt>
                <c:pt idx="42">
                  <c:v>1.4033333333333333</c:v>
                </c:pt>
                <c:pt idx="43">
                  <c:v>1.4366666666666668</c:v>
                </c:pt>
                <c:pt idx="44">
                  <c:v>1.4783333333333335</c:v>
                </c:pt>
                <c:pt idx="45">
                  <c:v>1.5200000000000002</c:v>
                </c:pt>
                <c:pt idx="46">
                  <c:v>1.5350000000000001</c:v>
                </c:pt>
                <c:pt idx="47">
                  <c:v>1.5183333333333333</c:v>
                </c:pt>
                <c:pt idx="48">
                  <c:v>1.4966666666666668</c:v>
                </c:pt>
                <c:pt idx="49">
                  <c:v>1.4366666666666665</c:v>
                </c:pt>
                <c:pt idx="50">
                  <c:v>1.3766666666666669</c:v>
                </c:pt>
                <c:pt idx="51">
                  <c:v>1.3116666666666668</c:v>
                </c:pt>
                <c:pt idx="52">
                  <c:v>1.2649999999999999</c:v>
                </c:pt>
                <c:pt idx="53">
                  <c:v>1.18</c:v>
                </c:pt>
                <c:pt idx="54">
                  <c:v>1.1000000000000001</c:v>
                </c:pt>
                <c:pt idx="55">
                  <c:v>1.04</c:v>
                </c:pt>
                <c:pt idx="56">
                  <c:v>0.95833333333333337</c:v>
                </c:pt>
                <c:pt idx="57">
                  <c:v>0.88166666666666671</c:v>
                </c:pt>
                <c:pt idx="58">
                  <c:v>0.81833333333333336</c:v>
                </c:pt>
                <c:pt idx="59">
                  <c:v>0.79</c:v>
                </c:pt>
                <c:pt idx="60">
                  <c:v>0.7683333333333332</c:v>
                </c:pt>
                <c:pt idx="61">
                  <c:v>0.75166666666666659</c:v>
                </c:pt>
                <c:pt idx="62">
                  <c:v>0.7466666666666667</c:v>
                </c:pt>
                <c:pt idx="63">
                  <c:v>0.74833333333333341</c:v>
                </c:pt>
                <c:pt idx="64">
                  <c:v>0.73666666666666669</c:v>
                </c:pt>
              </c:numCache>
            </c:numRef>
          </c:val>
          <c:smooth val="0"/>
          <c:extLst>
            <c:ext xmlns:c16="http://schemas.microsoft.com/office/drawing/2014/chart" uri="{C3380CC4-5D6E-409C-BE32-E72D297353CC}">
              <c16:uniqueId val="{00000002-311E-45AA-874D-32DE21BE69DD}"/>
            </c:ext>
          </c:extLst>
        </c:ser>
        <c:ser>
          <c:idx val="6"/>
          <c:order val="3"/>
          <c:tx>
            <c:strRef>
              <c:f>'2'!$CO$2</c:f>
              <c:strCache>
                <c:ptCount val="1"/>
                <c:pt idx="0">
                  <c:v>Evrsko območje – kratkoročne</c:v>
                </c:pt>
              </c:strCache>
            </c:strRef>
          </c:tx>
          <c:spPr>
            <a:ln w="15875" cap="rnd">
              <a:solidFill>
                <a:schemeClr val="accent2">
                  <a:lumMod val="60000"/>
                  <a:lumOff val="40000"/>
                </a:schemeClr>
              </a:solidFill>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'2'!$CO$54:$CO$125</c:f>
              <c:numCache>
                <c:formatCode>0.0</c:formatCode>
                <c:ptCount val="72"/>
                <c:pt idx="0">
                  <c:v>0.18333333333333335</c:v>
                </c:pt>
                <c:pt idx="1">
                  <c:v>0.18833333333333335</c:v>
                </c:pt>
                <c:pt idx="2">
                  <c:v>0.18833333333333332</c:v>
                </c:pt>
                <c:pt idx="3">
                  <c:v>0.18666666666666665</c:v>
                </c:pt>
                <c:pt idx="4">
                  <c:v>0.18166666666666664</c:v>
                </c:pt>
                <c:pt idx="5">
                  <c:v>0.17833333333333334</c:v>
                </c:pt>
                <c:pt idx="6">
                  <c:v>0.17166666666666666</c:v>
                </c:pt>
                <c:pt idx="7">
                  <c:v>0.16333333333333336</c:v>
                </c:pt>
                <c:pt idx="8">
                  <c:v>0.15833333333333335</c:v>
                </c:pt>
                <c:pt idx="9">
                  <c:v>0.1566666666666667</c:v>
                </c:pt>
                <c:pt idx="10">
                  <c:v>0.16</c:v>
                </c:pt>
                <c:pt idx="11">
                  <c:v>0.16166666666666665</c:v>
                </c:pt>
                <c:pt idx="12">
                  <c:v>0.16500000000000001</c:v>
                </c:pt>
                <c:pt idx="13">
                  <c:v>0.16833333333333333</c:v>
                </c:pt>
                <c:pt idx="14">
                  <c:v>0.17333333333333334</c:v>
                </c:pt>
                <c:pt idx="15">
                  <c:v>0.17666666666666667</c:v>
                </c:pt>
                <c:pt idx="16">
                  <c:v>0.17833333333333332</c:v>
                </c:pt>
                <c:pt idx="17">
                  <c:v>0.19166666666666665</c:v>
                </c:pt>
                <c:pt idx="18">
                  <c:v>0.21166666666666667</c:v>
                </c:pt>
                <c:pt idx="19">
                  <c:v>0.24833333333333338</c:v>
                </c:pt>
                <c:pt idx="20">
                  <c:v>0.31833333333333336</c:v>
                </c:pt>
                <c:pt idx="21">
                  <c:v>0.43</c:v>
                </c:pt>
                <c:pt idx="22">
                  <c:v>0.59166666666666667</c:v>
                </c:pt>
                <c:pt idx="23">
                  <c:v>0.78500000000000003</c:v>
                </c:pt>
                <c:pt idx="24">
                  <c:v>0.99666666666666659</c:v>
                </c:pt>
                <c:pt idx="25">
                  <c:v>1.2483333333333333</c:v>
                </c:pt>
                <c:pt idx="26">
                  <c:v>1.5033333333333332</c:v>
                </c:pt>
                <c:pt idx="27">
                  <c:v>1.7449999999999999</c:v>
                </c:pt>
                <c:pt idx="28">
                  <c:v>1.9699999999999998</c:v>
                </c:pt>
                <c:pt idx="29">
                  <c:v>2.1966666666666668</c:v>
                </c:pt>
                <c:pt idx="30">
                  <c:v>2.4116666666666666</c:v>
                </c:pt>
                <c:pt idx="31">
                  <c:v>2.605</c:v>
                </c:pt>
                <c:pt idx="32">
                  <c:v>2.7666666666666671</c:v>
                </c:pt>
                <c:pt idx="33">
                  <c:v>2.9283333333333332</c:v>
                </c:pt>
                <c:pt idx="34">
                  <c:v>3.0649999999999999</c:v>
                </c:pt>
                <c:pt idx="35">
                  <c:v>3.1549999999999998</c:v>
                </c:pt>
                <c:pt idx="36">
                  <c:v>3.2133333333333334</c:v>
                </c:pt>
                <c:pt idx="37">
                  <c:v>3.2366666666666668</c:v>
                </c:pt>
                <c:pt idx="38">
                  <c:v>3.2516666666666669</c:v>
                </c:pt>
                <c:pt idx="39">
                  <c:v>3.226666666666667</c:v>
                </c:pt>
                <c:pt idx="40">
                  <c:v>3.1899999999999995</c:v>
                </c:pt>
                <c:pt idx="41">
                  <c:v>3.1483333333333334</c:v>
                </c:pt>
                <c:pt idx="42">
                  <c:v>3.1166666666666667</c:v>
                </c:pt>
                <c:pt idx="43">
                  <c:v>3.08</c:v>
                </c:pt>
                <c:pt idx="44">
                  <c:v>3.043333333333333</c:v>
                </c:pt>
                <c:pt idx="45">
                  <c:v>2.9766666666666666</c:v>
                </c:pt>
                <c:pt idx="46">
                  <c:v>2.893333333333334</c:v>
                </c:pt>
                <c:pt idx="47">
                  <c:v>2.7949999999999999</c:v>
                </c:pt>
                <c:pt idx="48">
                  <c:v>2.6799999999999997</c:v>
                </c:pt>
                <c:pt idx="49">
                  <c:v>2.5500000000000003</c:v>
                </c:pt>
                <c:pt idx="50">
                  <c:v>2.4033333333333329</c:v>
                </c:pt>
                <c:pt idx="51">
                  <c:v>2.2716666666666665</c:v>
                </c:pt>
                <c:pt idx="52">
                  <c:v>2.1433333333333331</c:v>
                </c:pt>
                <c:pt idx="53">
                  <c:v>2.0299999999999998</c:v>
                </c:pt>
                <c:pt idx="54">
                  <c:v>1.9283333333333335</c:v>
                </c:pt>
                <c:pt idx="55">
                  <c:v>1.8466666666666669</c:v>
                </c:pt>
                <c:pt idx="56">
                  <c:v>1.7883333333333333</c:v>
                </c:pt>
                <c:pt idx="57">
                  <c:v>1.7583333333333331</c:v>
                </c:pt>
                <c:pt idx="58">
                  <c:v>1.7433333333333334</c:v>
                </c:pt>
                <c:pt idx="59">
                  <c:v>1.7433333333333332</c:v>
                </c:pt>
                <c:pt idx="60">
                  <c:v>1.7533333333333332</c:v>
                </c:pt>
                <c:pt idx="61">
                  <c:v>1.7666666666666664</c:v>
                </c:pt>
                <c:pt idx="62">
                  <c:v>1.7816666666666665</c:v>
                </c:pt>
                <c:pt idx="63">
                  <c:v>1.7983333333333331</c:v>
                </c:pt>
                <c:pt idx="64">
                  <c:v>1.825</c:v>
                </c:pt>
              </c:numCache>
            </c:numRef>
          </c:val>
          <c:smooth val="0"/>
          <c:extLst>
            <c:ext xmlns:c16="http://schemas.microsoft.com/office/drawing/2014/chart" uri="{C3380CC4-5D6E-409C-BE32-E72D297353CC}">
              <c16:uniqueId val="{00000003-311E-45AA-874D-32DE21BE69DD}"/>
            </c:ext>
          </c:extLst>
        </c:ser>
        <c:ser>
          <c:idx val="0"/>
          <c:order val="4"/>
          <c:tx>
            <c:strRef>
              <c:f>'2'!$CK$2</c:f>
              <c:strCache>
                <c:ptCount val="1"/>
                <c:pt idx="0">
                  <c:v>Slovenija – na vpogled </c:v>
                </c:pt>
              </c:strCache>
            </c:strRef>
          </c:tx>
          <c:spPr>
            <a:ln w="15875" cap="rnd">
              <a:solidFill>
                <a:schemeClr val="accent1"/>
              </a:solidFill>
              <a:prstDash val="sysDot"/>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'2'!$CK$54:$CK$125</c:f>
              <c:numCache>
                <c:formatCode>0.0</c:formatCode>
                <c:ptCount val="72"/>
                <c:pt idx="0">
                  <c:v>8.3333333333333332E-3</c:v>
                </c:pt>
                <c:pt idx="1">
                  <c:v>6.6666666666666671E-3</c:v>
                </c:pt>
                <c:pt idx="2">
                  <c:v>5.0000000000000001E-3</c:v>
                </c:pt>
                <c:pt idx="3">
                  <c:v>3.3333333333333335E-3</c:v>
                </c:pt>
                <c:pt idx="4">
                  <c:v>1.6666666666666668E-3</c:v>
                </c:pt>
                <c:pt idx="5">
                  <c:v>0</c:v>
                </c:pt>
                <c:pt idx="6">
                  <c:v>0</c:v>
                </c:pt>
                <c:pt idx="7">
                  <c:v>0</c:v>
                </c:pt>
                <c:pt idx="8">
                  <c:v>0</c:v>
                </c:pt>
                <c:pt idx="9">
                  <c:v>0</c:v>
                </c:pt>
                <c:pt idx="10">
                  <c:v>0</c:v>
                </c:pt>
                <c:pt idx="11">
                  <c:v>0</c:v>
                </c:pt>
                <c:pt idx="12">
                  <c:v>0</c:v>
                </c:pt>
                <c:pt idx="13">
                  <c:v>0</c:v>
                </c:pt>
                <c:pt idx="14">
                  <c:v>0</c:v>
                </c:pt>
                <c:pt idx="15">
                  <c:v>0</c:v>
                </c:pt>
                <c:pt idx="16">
                  <c:v>0</c:v>
                </c:pt>
                <c:pt idx="17">
                  <c:v>0</c:v>
                </c:pt>
                <c:pt idx="18">
                  <c:v>1.6666666666666668E-3</c:v>
                </c:pt>
                <c:pt idx="19">
                  <c:v>3.3333333333333335E-3</c:v>
                </c:pt>
                <c:pt idx="20">
                  <c:v>5.0000000000000001E-3</c:v>
                </c:pt>
                <c:pt idx="21">
                  <c:v>8.3333333333333332E-3</c:v>
                </c:pt>
                <c:pt idx="22">
                  <c:v>1.3333333333333334E-2</c:v>
                </c:pt>
                <c:pt idx="23">
                  <c:v>1.6666666666666666E-2</c:v>
                </c:pt>
                <c:pt idx="24">
                  <c:v>0.03</c:v>
                </c:pt>
                <c:pt idx="25">
                  <c:v>4.3333333333333335E-2</c:v>
                </c:pt>
                <c:pt idx="26">
                  <c:v>5.6666666666666664E-2</c:v>
                </c:pt>
                <c:pt idx="27">
                  <c:v>6.8333333333333343E-2</c:v>
                </c:pt>
                <c:pt idx="28">
                  <c:v>0.08</c:v>
                </c:pt>
                <c:pt idx="29">
                  <c:v>9.3333333333333324E-2</c:v>
                </c:pt>
                <c:pt idx="30">
                  <c:v>0.10166666666666667</c:v>
                </c:pt>
                <c:pt idx="31">
                  <c:v>0.11</c:v>
                </c:pt>
                <c:pt idx="32">
                  <c:v>0.11666666666666668</c:v>
                </c:pt>
                <c:pt idx="33">
                  <c:v>0.12333333333333335</c:v>
                </c:pt>
                <c:pt idx="34">
                  <c:v>0.13</c:v>
                </c:pt>
                <c:pt idx="35">
                  <c:v>0.13500000000000001</c:v>
                </c:pt>
                <c:pt idx="36">
                  <c:v>0.13333333333333333</c:v>
                </c:pt>
                <c:pt idx="37">
                  <c:v>0.13166666666666668</c:v>
                </c:pt>
                <c:pt idx="38">
                  <c:v>0.13333333333333333</c:v>
                </c:pt>
                <c:pt idx="39">
                  <c:v>0.13500000000000001</c:v>
                </c:pt>
                <c:pt idx="40">
                  <c:v>0.13500000000000001</c:v>
                </c:pt>
                <c:pt idx="41">
                  <c:v>0.13666666666666669</c:v>
                </c:pt>
                <c:pt idx="42">
                  <c:v>0.13666666666666669</c:v>
                </c:pt>
                <c:pt idx="43">
                  <c:v>0.13666666666666669</c:v>
                </c:pt>
                <c:pt idx="44">
                  <c:v>0.13500000000000001</c:v>
                </c:pt>
                <c:pt idx="45">
                  <c:v>0.13333333333333333</c:v>
                </c:pt>
                <c:pt idx="46">
                  <c:v>0.13166666666666668</c:v>
                </c:pt>
                <c:pt idx="47">
                  <c:v>0.13</c:v>
                </c:pt>
                <c:pt idx="48">
                  <c:v>0.12333333333333334</c:v>
                </c:pt>
                <c:pt idx="49">
                  <c:v>0.11666666666666665</c:v>
                </c:pt>
                <c:pt idx="50">
                  <c:v>0.10999999999999999</c:v>
                </c:pt>
                <c:pt idx="51">
                  <c:v>0.10333333333333332</c:v>
                </c:pt>
                <c:pt idx="52">
                  <c:v>9.6666666666666665E-2</c:v>
                </c:pt>
                <c:pt idx="53">
                  <c:v>8.9999999999999983E-2</c:v>
                </c:pt>
                <c:pt idx="54">
                  <c:v>8.666666666666667E-2</c:v>
                </c:pt>
                <c:pt idx="55">
                  <c:v>8.5000000000000006E-2</c:v>
                </c:pt>
                <c:pt idx="56">
                  <c:v>8.3333333333333329E-2</c:v>
                </c:pt>
                <c:pt idx="57">
                  <c:v>8.1666666666666679E-2</c:v>
                </c:pt>
                <c:pt idx="58">
                  <c:v>0.08</c:v>
                </c:pt>
                <c:pt idx="59">
                  <c:v>7.8333333333333352E-2</c:v>
                </c:pt>
                <c:pt idx="60">
                  <c:v>0.08</c:v>
                </c:pt>
                <c:pt idx="61">
                  <c:v>0.08</c:v>
                </c:pt>
                <c:pt idx="62">
                  <c:v>0.08</c:v>
                </c:pt>
                <c:pt idx="63">
                  <c:v>0.08</c:v>
                </c:pt>
                <c:pt idx="64">
                  <c:v>0.08</c:v>
                </c:pt>
              </c:numCache>
            </c:numRef>
          </c:val>
          <c:smooth val="0"/>
          <c:extLst>
            <c:ext xmlns:c16="http://schemas.microsoft.com/office/drawing/2014/chart" uri="{C3380CC4-5D6E-409C-BE32-E72D297353CC}">
              <c16:uniqueId val="{00000004-311E-45AA-874D-32DE21BE69DD}"/>
            </c:ext>
          </c:extLst>
        </c:ser>
        <c:ser>
          <c:idx val="1"/>
          <c:order val="5"/>
          <c:tx>
            <c:strRef>
              <c:f>'2'!$CN$2</c:f>
              <c:strCache>
                <c:ptCount val="1"/>
                <c:pt idx="0">
                  <c:v>Evrsko območje – na vpogled </c:v>
                </c:pt>
              </c:strCache>
            </c:strRef>
          </c:tx>
          <c:spPr>
            <a:ln w="15875" cap="rnd">
              <a:solidFill>
                <a:schemeClr val="accent2">
                  <a:lumMod val="60000"/>
                  <a:lumOff val="40000"/>
                </a:schemeClr>
              </a:solidFill>
              <a:prstDash val="sysDot"/>
              <a:round/>
            </a:ln>
            <a:effectLst/>
          </c:spPr>
          <c:marker>
            <c:symbol val="none"/>
          </c:marker>
          <c:cat>
            <c:numRef>
              <c:f>'2'!$CI$54:$CI$125</c:f>
              <c:numCache>
                <c:formatCode>yyyy</c:formatCode>
                <c:ptCount val="72"/>
                <c:pt idx="6">
                  <c:v>44408</c:v>
                </c:pt>
                <c:pt idx="18">
                  <c:v>44756</c:v>
                </c:pt>
                <c:pt idx="30">
                  <c:v>45122</c:v>
                </c:pt>
                <c:pt idx="42">
                  <c:v>45488</c:v>
                </c:pt>
                <c:pt idx="54">
                  <c:v>45853</c:v>
                </c:pt>
                <c:pt idx="66">
                  <c:v>46218</c:v>
                </c:pt>
              </c:numCache>
            </c:numRef>
          </c:cat>
          <c:val>
            <c:numRef>
              <c:f>'2'!$CN$54:$CN$125</c:f>
              <c:numCache>
                <c:formatCode>0.0</c:formatCode>
                <c:ptCount val="72"/>
                <c:pt idx="0">
                  <c:v>1.6666666666666666E-2</c:v>
                </c:pt>
                <c:pt idx="1">
                  <c:v>1.4999999999999998E-2</c:v>
                </c:pt>
                <c:pt idx="2">
                  <c:v>1.3333333333333334E-2</c:v>
                </c:pt>
                <c:pt idx="3">
                  <c:v>1.1666666666666667E-2</c:v>
                </c:pt>
                <c:pt idx="4">
                  <c:v>0.01</c:v>
                </c:pt>
                <c:pt idx="5">
                  <c:v>0.01</c:v>
                </c:pt>
                <c:pt idx="6">
                  <c:v>0.01</c:v>
                </c:pt>
                <c:pt idx="7">
                  <c:v>0.01</c:v>
                </c:pt>
                <c:pt idx="8">
                  <c:v>0.01</c:v>
                </c:pt>
                <c:pt idx="9">
                  <c:v>0.01</c:v>
                </c:pt>
                <c:pt idx="10">
                  <c:v>0.01</c:v>
                </c:pt>
                <c:pt idx="11">
                  <c:v>0.01</c:v>
                </c:pt>
                <c:pt idx="12">
                  <c:v>0.01</c:v>
                </c:pt>
                <c:pt idx="13">
                  <c:v>0.01</c:v>
                </c:pt>
                <c:pt idx="14">
                  <c:v>0.01</c:v>
                </c:pt>
                <c:pt idx="15">
                  <c:v>0.01</c:v>
                </c:pt>
                <c:pt idx="16">
                  <c:v>8.3333333333333332E-3</c:v>
                </c:pt>
                <c:pt idx="17">
                  <c:v>6.6666666666666671E-3</c:v>
                </c:pt>
                <c:pt idx="18">
                  <c:v>6.6666666666666671E-3</c:v>
                </c:pt>
                <c:pt idx="19">
                  <c:v>6.6666666666666671E-3</c:v>
                </c:pt>
                <c:pt idx="20">
                  <c:v>8.3333333333333332E-3</c:v>
                </c:pt>
                <c:pt idx="21">
                  <c:v>1.1666666666666667E-2</c:v>
                </c:pt>
                <c:pt idx="22">
                  <c:v>1.8333333333333337E-2</c:v>
                </c:pt>
                <c:pt idx="23">
                  <c:v>3.0000000000000002E-2</c:v>
                </c:pt>
                <c:pt idx="24">
                  <c:v>4.3333333333333335E-2</c:v>
                </c:pt>
                <c:pt idx="25">
                  <c:v>0.06</c:v>
                </c:pt>
                <c:pt idx="26">
                  <c:v>0.08</c:v>
                </c:pt>
                <c:pt idx="27">
                  <c:v>0.10333333333333333</c:v>
                </c:pt>
                <c:pt idx="28">
                  <c:v>0.13166666666666668</c:v>
                </c:pt>
                <c:pt idx="29">
                  <c:v>0.15833333333333333</c:v>
                </c:pt>
                <c:pt idx="30">
                  <c:v>0.18833333333333332</c:v>
                </c:pt>
                <c:pt idx="31">
                  <c:v>0.22166666666666668</c:v>
                </c:pt>
                <c:pt idx="32">
                  <c:v>0.25333333333333335</c:v>
                </c:pt>
                <c:pt idx="33">
                  <c:v>0.28333333333333338</c:v>
                </c:pt>
                <c:pt idx="34">
                  <c:v>0.30833333333333335</c:v>
                </c:pt>
                <c:pt idx="35">
                  <c:v>0.33166666666666672</c:v>
                </c:pt>
                <c:pt idx="36">
                  <c:v>0.35166666666666674</c:v>
                </c:pt>
                <c:pt idx="37">
                  <c:v>0.36333333333333334</c:v>
                </c:pt>
                <c:pt idx="38">
                  <c:v>0.37333333333333335</c:v>
                </c:pt>
                <c:pt idx="39">
                  <c:v>0.38000000000000006</c:v>
                </c:pt>
                <c:pt idx="40">
                  <c:v>0.38500000000000006</c:v>
                </c:pt>
                <c:pt idx="41">
                  <c:v>0.38666666666666671</c:v>
                </c:pt>
                <c:pt idx="42">
                  <c:v>0.38500000000000001</c:v>
                </c:pt>
                <c:pt idx="43">
                  <c:v>0.38499999999999995</c:v>
                </c:pt>
                <c:pt idx="44">
                  <c:v>0.38166666666666665</c:v>
                </c:pt>
                <c:pt idx="45">
                  <c:v>0.37666666666666665</c:v>
                </c:pt>
                <c:pt idx="46">
                  <c:v>0.37000000000000005</c:v>
                </c:pt>
                <c:pt idx="47">
                  <c:v>0.36499999999999999</c:v>
                </c:pt>
                <c:pt idx="48">
                  <c:v>0.35833333333333334</c:v>
                </c:pt>
                <c:pt idx="49">
                  <c:v>0.34833333333333338</c:v>
                </c:pt>
                <c:pt idx="50">
                  <c:v>0.33833333333333337</c:v>
                </c:pt>
                <c:pt idx="51">
                  <c:v>0.32666666666666672</c:v>
                </c:pt>
                <c:pt idx="52">
                  <c:v>0.31666666666666671</c:v>
                </c:pt>
                <c:pt idx="53">
                  <c:v>0.30333333333333334</c:v>
                </c:pt>
                <c:pt idx="54">
                  <c:v>0.28833333333333333</c:v>
                </c:pt>
                <c:pt idx="55">
                  <c:v>0.27666666666666667</c:v>
                </c:pt>
                <c:pt idx="56">
                  <c:v>0.26666666666666666</c:v>
                </c:pt>
                <c:pt idx="57">
                  <c:v>0.26</c:v>
                </c:pt>
                <c:pt idx="58">
                  <c:v>0.25333333333333335</c:v>
                </c:pt>
                <c:pt idx="59">
                  <c:v>0.25</c:v>
                </c:pt>
                <c:pt idx="60">
                  <c:v>0.25</c:v>
                </c:pt>
                <c:pt idx="61">
                  <c:v>0.25</c:v>
                </c:pt>
                <c:pt idx="62">
                  <c:v>0.25166666666666665</c:v>
                </c:pt>
                <c:pt idx="63">
                  <c:v>0.25333333333333335</c:v>
                </c:pt>
                <c:pt idx="64">
                  <c:v>0.25666666666666665</c:v>
                </c:pt>
              </c:numCache>
            </c:numRef>
          </c:val>
          <c:smooth val="0"/>
          <c:extLst>
            <c:ext xmlns:c16="http://schemas.microsoft.com/office/drawing/2014/chart" uri="{C3380CC4-5D6E-409C-BE32-E72D297353CC}">
              <c16:uniqueId val="{00000005-311E-45AA-874D-32DE21BE69DD}"/>
            </c:ext>
          </c:extLst>
        </c:ser>
        <c:ser>
          <c:idx val="4"/>
          <c:order val="6"/>
          <c:spPr>
            <a:ln w="28575" cap="rnd">
              <a:solidFill>
                <a:sysClr val="windowText" lastClr="000000"/>
              </a:solidFill>
              <a:round/>
            </a:ln>
            <a:effectLst/>
          </c:spPr>
          <c:marker>
            <c:symbol val="circle"/>
            <c:size val="4"/>
            <c:spPr>
              <a:solidFill>
                <a:schemeClr val="accent1">
                  <a:lumMod val="60000"/>
                  <a:lumOff val="40000"/>
                </a:schemeClr>
              </a:solidFill>
              <a:ln w="3175">
                <a:noFill/>
              </a:ln>
              <a:effectLst/>
            </c:spPr>
          </c:marker>
          <c:dPt>
            <c:idx val="64"/>
            <c:marker>
              <c:symbol val="circle"/>
              <c:size val="4"/>
              <c:spPr>
                <a:solidFill>
                  <a:schemeClr val="accent1"/>
                </a:solidFill>
                <a:ln w="3175">
                  <a:noFill/>
                </a:ln>
                <a:effectLst/>
              </c:spPr>
            </c:marker>
            <c:bubble3D val="0"/>
            <c:spPr>
              <a:ln w="28575" cap="rnd">
                <a:solidFill>
                  <a:schemeClr val="accent1">
                    <a:lumMod val="60000"/>
                    <a:lumOff val="40000"/>
                  </a:schemeClr>
                </a:solidFill>
                <a:round/>
              </a:ln>
              <a:effectLst/>
            </c:spPr>
            <c:extLst>
              <c:ext xmlns:c16="http://schemas.microsoft.com/office/drawing/2014/chart" uri="{C3380CC4-5D6E-409C-BE32-E72D297353CC}">
                <c16:uniqueId val="{0000000B-AA21-4FEC-BE3D-D8E5A9BDFDED}"/>
              </c:ext>
            </c:extLst>
          </c:dPt>
          <c:dPt>
            <c:idx val="71"/>
            <c:marker>
              <c:symbol val="circle"/>
              <c:size val="4"/>
              <c:spPr>
                <a:solidFill>
                  <a:schemeClr val="accent1">
                    <a:lumMod val="60000"/>
                    <a:lumOff val="40000"/>
                  </a:schemeClr>
                </a:solidFill>
                <a:ln w="3175">
                  <a:noFill/>
                </a:ln>
                <a:effectLst/>
              </c:spPr>
            </c:marker>
            <c:bubble3D val="0"/>
            <c:extLst>
              <c:ext xmlns:c16="http://schemas.microsoft.com/office/drawing/2014/chart" uri="{C3380CC4-5D6E-409C-BE32-E72D297353CC}">
                <c16:uniqueId val="{00000006-311E-45AA-874D-32DE21BE69DD}"/>
              </c:ext>
            </c:extLst>
          </c:dPt>
          <c:dPt>
            <c:idx val="72"/>
            <c:marker>
              <c:symbol val="circle"/>
              <c:size val="4"/>
              <c:spPr>
                <a:solidFill>
                  <a:schemeClr val="accent1">
                    <a:lumMod val="60000"/>
                    <a:lumOff val="40000"/>
                  </a:schemeClr>
                </a:solidFill>
                <a:ln w="3175">
                  <a:noFill/>
                </a:ln>
                <a:effectLst/>
              </c:spPr>
            </c:marker>
            <c:bubble3D val="0"/>
            <c:extLst>
              <c:ext xmlns:c16="http://schemas.microsoft.com/office/drawing/2014/chart" uri="{C3380CC4-5D6E-409C-BE32-E72D297353CC}">
                <c16:uniqueId val="{00000007-311E-45AA-874D-32DE21BE69DD}"/>
              </c:ext>
            </c:extLst>
          </c:dPt>
          <c:cat>
            <c:numRef>
              <c:f>'2'!$CI$54:$CI$125</c:f>
              <c:numCache>
                <c:formatCode>yyyy</c:formatCode>
                <c:ptCount val="72"/>
                <c:pt idx="6">
                  <c:v>44408</c:v>
                </c:pt>
                <c:pt idx="18">
                  <c:v>44756</c:v>
                </c:pt>
                <c:pt idx="30">
                  <c:v>45122</c:v>
                </c:pt>
                <c:pt idx="42">
                  <c:v>45488</c:v>
                </c:pt>
                <c:pt idx="54">
                  <c:v>45853</c:v>
                </c:pt>
                <c:pt idx="66">
                  <c:v>46218</c:v>
                </c:pt>
              </c:numCache>
            </c:numRef>
          </c:cat>
          <c:val>
            <c:numRef>
              <c:f>'2'!$CQ$54:$CQ$125</c:f>
              <c:numCache>
                <c:formatCode>General</c:formatCode>
                <c:ptCount val="72"/>
                <c:pt idx="64" formatCode="0.0">
                  <c:v>0.72</c:v>
                </c:pt>
              </c:numCache>
            </c:numRef>
          </c:val>
          <c:smooth val="0"/>
          <c:extLst>
            <c:ext xmlns:c16="http://schemas.microsoft.com/office/drawing/2014/chart" uri="{C3380CC4-5D6E-409C-BE32-E72D297353CC}">
              <c16:uniqueId val="{00000008-311E-45AA-874D-32DE21BE69DD}"/>
            </c:ext>
          </c:extLst>
        </c:ser>
        <c:ser>
          <c:idx val="5"/>
          <c:order val="7"/>
          <c:spPr>
            <a:ln w="28575" cap="rnd">
              <a:noFill/>
              <a:round/>
            </a:ln>
            <a:effectLst/>
          </c:spPr>
          <c:marker>
            <c:symbol val="circle"/>
            <c:size val="4"/>
            <c:spPr>
              <a:solidFill>
                <a:schemeClr val="accent1"/>
              </a:solidFill>
              <a:ln w="9525">
                <a:noFill/>
              </a:ln>
              <a:effectLst/>
            </c:spPr>
          </c:marker>
          <c:dPt>
            <c:idx val="64"/>
            <c:marker>
              <c:symbol val="circle"/>
              <c:size val="4"/>
              <c:spPr>
                <a:solidFill>
                  <a:schemeClr val="accent1">
                    <a:lumMod val="75000"/>
                  </a:schemeClr>
                </a:solidFill>
                <a:ln w="9525">
                  <a:noFill/>
                </a:ln>
                <a:effectLst/>
              </c:spPr>
            </c:marker>
            <c:bubble3D val="0"/>
            <c:extLst>
              <c:ext xmlns:c16="http://schemas.microsoft.com/office/drawing/2014/chart" uri="{C3380CC4-5D6E-409C-BE32-E72D297353CC}">
                <c16:uniqueId val="{0000000A-AA21-4FEC-BE3D-D8E5A9BDFDED}"/>
              </c:ext>
            </c:extLst>
          </c:dPt>
          <c:dPt>
            <c:idx val="71"/>
            <c:marker>
              <c:symbol val="circle"/>
              <c:size val="4"/>
              <c:spPr>
                <a:solidFill>
                  <a:schemeClr val="accent1"/>
                </a:solidFill>
                <a:ln w="9525">
                  <a:noFill/>
                </a:ln>
                <a:effectLst/>
              </c:spPr>
            </c:marker>
            <c:bubble3D val="0"/>
            <c:extLst>
              <c:ext xmlns:c16="http://schemas.microsoft.com/office/drawing/2014/chart" uri="{C3380CC4-5D6E-409C-BE32-E72D297353CC}">
                <c16:uniqueId val="{00000009-311E-45AA-874D-32DE21BE69DD}"/>
              </c:ext>
            </c:extLst>
          </c:dPt>
          <c:dPt>
            <c:idx val="72"/>
            <c:marker>
              <c:symbol val="circle"/>
              <c:size val="4"/>
              <c:spPr>
                <a:solidFill>
                  <a:schemeClr val="accent1"/>
                </a:solidFill>
                <a:ln w="9525">
                  <a:noFill/>
                </a:ln>
                <a:effectLst/>
              </c:spPr>
            </c:marker>
            <c:bubble3D val="0"/>
            <c:extLst>
              <c:ext xmlns:c16="http://schemas.microsoft.com/office/drawing/2014/chart" uri="{C3380CC4-5D6E-409C-BE32-E72D297353CC}">
                <c16:uniqueId val="{0000000A-311E-45AA-874D-32DE21BE69DD}"/>
              </c:ext>
            </c:extLst>
          </c:dPt>
          <c:cat>
            <c:numRef>
              <c:f>'2'!$CI$54:$CI$125</c:f>
              <c:numCache>
                <c:formatCode>yyyy</c:formatCode>
                <c:ptCount val="72"/>
                <c:pt idx="6">
                  <c:v>44408</c:v>
                </c:pt>
                <c:pt idx="18">
                  <c:v>44756</c:v>
                </c:pt>
                <c:pt idx="30">
                  <c:v>45122</c:v>
                </c:pt>
                <c:pt idx="42">
                  <c:v>45488</c:v>
                </c:pt>
                <c:pt idx="54">
                  <c:v>45853</c:v>
                </c:pt>
                <c:pt idx="66">
                  <c:v>46218</c:v>
                </c:pt>
              </c:numCache>
            </c:numRef>
          </c:cat>
          <c:val>
            <c:numRef>
              <c:f>'2'!$CR$54:$CR$125</c:f>
              <c:numCache>
                <c:formatCode>General</c:formatCode>
                <c:ptCount val="72"/>
                <c:pt idx="64" formatCode="0.0">
                  <c:v>1.81</c:v>
                </c:pt>
              </c:numCache>
            </c:numRef>
          </c:val>
          <c:smooth val="0"/>
          <c:extLst>
            <c:ext xmlns:c16="http://schemas.microsoft.com/office/drawing/2014/chart" uri="{C3380CC4-5D6E-409C-BE32-E72D297353CC}">
              <c16:uniqueId val="{0000000B-311E-45AA-874D-32DE21BE69DD}"/>
            </c:ext>
          </c:extLst>
        </c:ser>
        <c:ser>
          <c:idx val="8"/>
          <c:order val="8"/>
          <c:spPr>
            <a:ln w="28575" cap="rnd">
              <a:noFill/>
              <a:round/>
            </a:ln>
            <a:effectLst/>
          </c:spPr>
          <c:marker>
            <c:symbol val="circle"/>
            <c:size val="4"/>
            <c:spPr>
              <a:solidFill>
                <a:schemeClr val="accent3">
                  <a:lumMod val="60000"/>
                  <a:lumOff val="40000"/>
                </a:schemeClr>
              </a:solidFill>
              <a:ln w="9525">
                <a:noFill/>
              </a:ln>
              <a:effectLst/>
            </c:spPr>
          </c:marker>
          <c:dPt>
            <c:idx val="64"/>
            <c:marker>
              <c:symbol val="circle"/>
              <c:size val="4"/>
              <c:spPr>
                <a:solidFill>
                  <a:schemeClr val="accent2">
                    <a:lumMod val="60000"/>
                    <a:lumOff val="40000"/>
                  </a:schemeClr>
                </a:solidFill>
                <a:ln w="9525">
                  <a:noFill/>
                </a:ln>
                <a:effectLst/>
              </c:spPr>
            </c:marker>
            <c:bubble3D val="0"/>
            <c:extLst>
              <c:ext xmlns:c16="http://schemas.microsoft.com/office/drawing/2014/chart" uri="{C3380CC4-5D6E-409C-BE32-E72D297353CC}">
                <c16:uniqueId val="{00000009-AA21-4FEC-BE3D-D8E5A9BDFDED}"/>
              </c:ext>
            </c:extLst>
          </c:dPt>
          <c:dPt>
            <c:idx val="71"/>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C-311E-45AA-874D-32DE21BE69DD}"/>
              </c:ext>
            </c:extLst>
          </c:dPt>
          <c:dPt>
            <c:idx val="72"/>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D-311E-45AA-874D-32DE21BE69DD}"/>
              </c:ext>
            </c:extLst>
          </c:dPt>
          <c:cat>
            <c:numRef>
              <c:f>'2'!$CI$54:$CI$125</c:f>
              <c:numCache>
                <c:formatCode>yyyy</c:formatCode>
                <c:ptCount val="72"/>
                <c:pt idx="6">
                  <c:v>44408</c:v>
                </c:pt>
                <c:pt idx="18">
                  <c:v>44756</c:v>
                </c:pt>
                <c:pt idx="30">
                  <c:v>45122</c:v>
                </c:pt>
                <c:pt idx="42">
                  <c:v>45488</c:v>
                </c:pt>
                <c:pt idx="54">
                  <c:v>45853</c:v>
                </c:pt>
                <c:pt idx="66">
                  <c:v>46218</c:v>
                </c:pt>
              </c:numCache>
            </c:numRef>
          </c:cat>
          <c:val>
            <c:numRef>
              <c:f>'2'!$CS$54:$CS$125</c:f>
              <c:numCache>
                <c:formatCode>General</c:formatCode>
                <c:ptCount val="72"/>
                <c:pt idx="64" formatCode="0.0">
                  <c:v>1.91</c:v>
                </c:pt>
              </c:numCache>
            </c:numRef>
          </c:val>
          <c:smooth val="0"/>
          <c:extLst>
            <c:ext xmlns:c16="http://schemas.microsoft.com/office/drawing/2014/chart" uri="{C3380CC4-5D6E-409C-BE32-E72D297353CC}">
              <c16:uniqueId val="{0000000E-311E-45AA-874D-32DE21BE69DD}"/>
            </c:ext>
          </c:extLst>
        </c:ser>
        <c:ser>
          <c:idx val="9"/>
          <c:order val="9"/>
          <c:spPr>
            <a:ln w="28575" cap="rnd">
              <a:noFill/>
              <a:round/>
            </a:ln>
            <a:effectLst/>
          </c:spPr>
          <c:marker>
            <c:symbol val="circle"/>
            <c:size val="4"/>
            <c:spPr>
              <a:solidFill>
                <a:schemeClr val="accent3"/>
              </a:solidFill>
              <a:ln w="9525">
                <a:noFill/>
              </a:ln>
              <a:effectLst/>
            </c:spPr>
          </c:marker>
          <c:dPt>
            <c:idx val="64"/>
            <c:marker>
              <c:symbol val="circle"/>
              <c:size val="4"/>
              <c:spPr>
                <a:solidFill>
                  <a:schemeClr val="accent2"/>
                </a:solidFill>
                <a:ln w="9525">
                  <a:noFill/>
                </a:ln>
                <a:effectLst/>
              </c:spPr>
            </c:marker>
            <c:bubble3D val="0"/>
            <c:extLst>
              <c:ext xmlns:c16="http://schemas.microsoft.com/office/drawing/2014/chart" uri="{C3380CC4-5D6E-409C-BE32-E72D297353CC}">
                <c16:uniqueId val="{00000008-AA21-4FEC-BE3D-D8E5A9BDFDED}"/>
              </c:ext>
            </c:extLst>
          </c:dPt>
          <c:dPt>
            <c:idx val="71"/>
            <c:marker>
              <c:symbol val="circle"/>
              <c:size val="4"/>
              <c:spPr>
                <a:solidFill>
                  <a:schemeClr val="accent3">
                    <a:lumMod val="75000"/>
                  </a:schemeClr>
                </a:solidFill>
                <a:ln w="9525">
                  <a:noFill/>
                </a:ln>
                <a:effectLst/>
              </c:spPr>
            </c:marker>
            <c:bubble3D val="0"/>
            <c:extLst>
              <c:ext xmlns:c16="http://schemas.microsoft.com/office/drawing/2014/chart" uri="{C3380CC4-5D6E-409C-BE32-E72D297353CC}">
                <c16:uniqueId val="{0000000F-311E-45AA-874D-32DE21BE69DD}"/>
              </c:ext>
            </c:extLst>
          </c:dPt>
          <c:dPt>
            <c:idx val="72"/>
            <c:marker>
              <c:symbol val="circle"/>
              <c:size val="4"/>
              <c:spPr>
                <a:solidFill>
                  <a:schemeClr val="accent3"/>
                </a:solidFill>
                <a:ln w="9525">
                  <a:noFill/>
                </a:ln>
                <a:effectLst/>
              </c:spPr>
            </c:marker>
            <c:bubble3D val="0"/>
            <c:extLst>
              <c:ext xmlns:c16="http://schemas.microsoft.com/office/drawing/2014/chart" uri="{C3380CC4-5D6E-409C-BE32-E72D297353CC}">
                <c16:uniqueId val="{00000010-311E-45AA-874D-32DE21BE69DD}"/>
              </c:ext>
            </c:extLst>
          </c:dPt>
          <c:cat>
            <c:numRef>
              <c:f>'2'!$CI$54:$CI$125</c:f>
              <c:numCache>
                <c:formatCode>yyyy</c:formatCode>
                <c:ptCount val="72"/>
                <c:pt idx="6">
                  <c:v>44408</c:v>
                </c:pt>
                <c:pt idx="18">
                  <c:v>44756</c:v>
                </c:pt>
                <c:pt idx="30">
                  <c:v>45122</c:v>
                </c:pt>
                <c:pt idx="42">
                  <c:v>45488</c:v>
                </c:pt>
                <c:pt idx="54">
                  <c:v>45853</c:v>
                </c:pt>
                <c:pt idx="66">
                  <c:v>46218</c:v>
                </c:pt>
              </c:numCache>
            </c:numRef>
          </c:cat>
          <c:val>
            <c:numRef>
              <c:f>'2'!$CT$54:$CT$125</c:f>
              <c:numCache>
                <c:formatCode>General</c:formatCode>
                <c:ptCount val="72"/>
                <c:pt idx="64" formatCode="0.0">
                  <c:v>2.2799999999999998</c:v>
                </c:pt>
              </c:numCache>
            </c:numRef>
          </c:val>
          <c:smooth val="0"/>
          <c:extLst>
            <c:ext xmlns:c16="http://schemas.microsoft.com/office/drawing/2014/chart" uri="{C3380CC4-5D6E-409C-BE32-E72D297353CC}">
              <c16:uniqueId val="{00000011-311E-45AA-874D-32DE21BE69DD}"/>
            </c:ext>
          </c:extLst>
        </c:ser>
        <c:dLbls>
          <c:showLegendKey val="0"/>
          <c:showVal val="0"/>
          <c:showCatName val="0"/>
          <c:showSerName val="0"/>
          <c:showPercent val="0"/>
          <c:showBubbleSize val="0"/>
        </c:dLbls>
        <c:smooth val="0"/>
        <c:axId val="350476608"/>
        <c:axId val="350476936"/>
      </c:lineChart>
      <c:catAx>
        <c:axId val="350476608"/>
        <c:scaling>
          <c:orientation val="minMax"/>
        </c:scaling>
        <c:delete val="0"/>
        <c:axPos val="b"/>
        <c:numFmt formatCode="yyyy" sourceLinked="1"/>
        <c:majorTickMark val="out"/>
        <c:minorTickMark val="none"/>
        <c:tickLblPos val="low"/>
        <c:spPr>
          <a:noFill/>
          <a:ln w="6350" cap="flat" cmpd="sng" algn="ctr">
            <a:solidFill>
              <a:srgbClr val="B0B0B0"/>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crossAx val="350476936"/>
        <c:crosses val="autoZero"/>
        <c:auto val="0"/>
        <c:lblAlgn val="ctr"/>
        <c:lblOffset val="100"/>
        <c:tickLblSkip val="2"/>
        <c:tickMarkSkip val="12"/>
        <c:noMultiLvlLbl val="0"/>
      </c:catAx>
      <c:valAx>
        <c:axId val="350476936"/>
        <c:scaling>
          <c:orientation val="minMax"/>
          <c:max val="3.4"/>
          <c:min val="-0.2"/>
        </c:scaling>
        <c:delete val="0"/>
        <c:axPos val="l"/>
        <c:majorGridlines>
          <c:spPr>
            <a:ln w="3175" cap="flat" cmpd="sng" algn="ctr">
              <a:solidFill>
                <a:srgbClr val="B0B0B0"/>
              </a:solidFill>
              <a:prstDash val="solid"/>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crossAx val="350476608"/>
        <c:crosses val="autoZero"/>
        <c:crossBetween val="between"/>
        <c:majorUnit val="0.2"/>
      </c:valAx>
      <c:spPr>
        <a:noFill/>
        <a:ln w="25400">
          <a:noFill/>
        </a:ln>
        <a:effectLst/>
      </c:spPr>
    </c:plotArea>
    <c:legend>
      <c:legendPos val="t"/>
      <c:legendEntry>
        <c:idx val="6"/>
        <c:delete val="1"/>
      </c:legendEntry>
      <c:legendEntry>
        <c:idx val="7"/>
        <c:delete val="1"/>
      </c:legendEntry>
      <c:legendEntry>
        <c:idx val="8"/>
        <c:delete val="1"/>
      </c:legendEntry>
      <c:legendEntry>
        <c:idx val="9"/>
        <c:delete val="1"/>
      </c:legendEntry>
      <c:layout>
        <c:manualLayout>
          <c:xMode val="edge"/>
          <c:yMode val="edge"/>
          <c:x val="0"/>
          <c:y val="0.77674007127311406"/>
          <c:w val="0.86447984804669575"/>
          <c:h val="0.22295553165052365"/>
        </c:manualLayout>
      </c:layout>
      <c:overlay val="0"/>
      <c:spPr>
        <a:noFill/>
        <a:ln w="127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legend>
    <c:plotVisOnly val="1"/>
    <c:dispBlanksAs val="gap"/>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cs typeface="Arial" panose="020B0604020202020204" pitchFamily="34" charset="0"/>
        </a:defRPr>
      </a:pPr>
      <a:endParaRPr lang="sl-SI"/>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034622464306654E-2"/>
          <c:y val="5.8358132990030238E-2"/>
          <c:w val="0.80984342997587733"/>
          <c:h val="0.60994551226591986"/>
        </c:manualLayout>
      </c:layout>
      <c:lineChart>
        <c:grouping val="standard"/>
        <c:varyColors val="0"/>
        <c:ser>
          <c:idx val="3"/>
          <c:order val="0"/>
          <c:tx>
            <c:strRef>
              <c:f>'2'!$DB$2</c:f>
              <c:strCache>
                <c:ptCount val="1"/>
                <c:pt idx="0">
                  <c:v>Slovenija – dolgoročne</c:v>
                </c:pt>
              </c:strCache>
            </c:strRef>
          </c:tx>
          <c:spPr>
            <a:ln w="15875" cap="rnd">
              <a:solidFill>
                <a:schemeClr val="accent1">
                  <a:lumMod val="75000"/>
                </a:schemeClr>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'2'!$DB$54:$DB$125</c:f>
              <c:numCache>
                <c:formatCode>0.0</c:formatCode>
                <c:ptCount val="72"/>
                <c:pt idx="0">
                  <c:v>0.06</c:v>
                </c:pt>
                <c:pt idx="1">
                  <c:v>6.1666666666666668E-2</c:v>
                </c:pt>
                <c:pt idx="2">
                  <c:v>5.1666666666666666E-2</c:v>
                </c:pt>
                <c:pt idx="3">
                  <c:v>4.5000000000000005E-2</c:v>
                </c:pt>
                <c:pt idx="4">
                  <c:v>3.500000000000001E-2</c:v>
                </c:pt>
                <c:pt idx="5">
                  <c:v>2.6666666666666661E-2</c:v>
                </c:pt>
                <c:pt idx="6">
                  <c:v>2.8333333333333335E-2</c:v>
                </c:pt>
                <c:pt idx="7">
                  <c:v>3.5000000000000003E-2</c:v>
                </c:pt>
                <c:pt idx="8">
                  <c:v>3.6666666666666667E-2</c:v>
                </c:pt>
                <c:pt idx="9">
                  <c:v>0.04</c:v>
                </c:pt>
                <c:pt idx="10">
                  <c:v>4.3333333333333335E-2</c:v>
                </c:pt>
                <c:pt idx="11">
                  <c:v>4.6666666666666662E-2</c:v>
                </c:pt>
                <c:pt idx="12">
                  <c:v>4.3333333333333335E-2</c:v>
                </c:pt>
                <c:pt idx="13">
                  <c:v>3.3333333333333333E-2</c:v>
                </c:pt>
                <c:pt idx="14">
                  <c:v>8.8333333333333333E-2</c:v>
                </c:pt>
                <c:pt idx="15">
                  <c:v>0.13500000000000001</c:v>
                </c:pt>
                <c:pt idx="16">
                  <c:v>0.14833333333333334</c:v>
                </c:pt>
                <c:pt idx="17">
                  <c:v>0.16333333333333333</c:v>
                </c:pt>
                <c:pt idx="18">
                  <c:v>0.21166666666666667</c:v>
                </c:pt>
                <c:pt idx="19">
                  <c:v>0.27833333333333332</c:v>
                </c:pt>
                <c:pt idx="20">
                  <c:v>0.3066666666666667</c:v>
                </c:pt>
                <c:pt idx="21">
                  <c:v>0.61</c:v>
                </c:pt>
                <c:pt idx="22">
                  <c:v>0.79</c:v>
                </c:pt>
                <c:pt idx="23">
                  <c:v>0.96666666666666645</c:v>
                </c:pt>
                <c:pt idx="24">
                  <c:v>1.1766666666666667</c:v>
                </c:pt>
                <c:pt idx="25">
                  <c:v>1.4816666666666667</c:v>
                </c:pt>
                <c:pt idx="26">
                  <c:v>1.8183333333333334</c:v>
                </c:pt>
                <c:pt idx="27">
                  <c:v>1.9666666666666668</c:v>
                </c:pt>
                <c:pt idx="28">
                  <c:v>2.2416666666666667</c:v>
                </c:pt>
                <c:pt idx="29">
                  <c:v>2.4883333333333333</c:v>
                </c:pt>
                <c:pt idx="30">
                  <c:v>2.6816666666666666</c:v>
                </c:pt>
                <c:pt idx="31">
                  <c:v>2.99</c:v>
                </c:pt>
                <c:pt idx="32">
                  <c:v>3.0783333333333336</c:v>
                </c:pt>
                <c:pt idx="33">
                  <c:v>3.0583333333333331</c:v>
                </c:pt>
                <c:pt idx="34">
                  <c:v>3.0116666666666667</c:v>
                </c:pt>
                <c:pt idx="35">
                  <c:v>2.9716666666666671</c:v>
                </c:pt>
                <c:pt idx="36">
                  <c:v>2.9583333333333335</c:v>
                </c:pt>
                <c:pt idx="37">
                  <c:v>2.7416666666666667</c:v>
                </c:pt>
                <c:pt idx="38">
                  <c:v>2.6150000000000002</c:v>
                </c:pt>
                <c:pt idx="39">
                  <c:v>2.5433333333333334</c:v>
                </c:pt>
                <c:pt idx="40">
                  <c:v>2.6</c:v>
                </c:pt>
                <c:pt idx="41">
                  <c:v>2.6583333333333337</c:v>
                </c:pt>
                <c:pt idx="42">
                  <c:v>2.625</c:v>
                </c:pt>
                <c:pt idx="43">
                  <c:v>2.6133333333333337</c:v>
                </c:pt>
                <c:pt idx="44">
                  <c:v>2.6533333333333329</c:v>
                </c:pt>
                <c:pt idx="45">
                  <c:v>2.6533333333333333</c:v>
                </c:pt>
                <c:pt idx="46">
                  <c:v>2.5533333333333337</c:v>
                </c:pt>
                <c:pt idx="47">
                  <c:v>2.4516666666666667</c:v>
                </c:pt>
                <c:pt idx="48">
                  <c:v>2.3533333333333335</c:v>
                </c:pt>
                <c:pt idx="49">
                  <c:v>2.2583333333333333</c:v>
                </c:pt>
                <c:pt idx="50">
                  <c:v>2.1916666666666669</c:v>
                </c:pt>
                <c:pt idx="51">
                  <c:v>2.0983333333333336</c:v>
                </c:pt>
                <c:pt idx="52">
                  <c:v>2.0299999999999998</c:v>
                </c:pt>
                <c:pt idx="53">
                  <c:v>1.9433333333333334</c:v>
                </c:pt>
                <c:pt idx="54">
                  <c:v>1.9183333333333337</c:v>
                </c:pt>
                <c:pt idx="55">
                  <c:v>1.88</c:v>
                </c:pt>
                <c:pt idx="56">
                  <c:v>1.793333333333333</c:v>
                </c:pt>
                <c:pt idx="57">
                  <c:v>1.7699999999999996</c:v>
                </c:pt>
                <c:pt idx="58">
                  <c:v>1.7533333333333336</c:v>
                </c:pt>
                <c:pt idx="59">
                  <c:v>1.7650000000000003</c:v>
                </c:pt>
                <c:pt idx="60">
                  <c:v>1.7516666666666669</c:v>
                </c:pt>
                <c:pt idx="61">
                  <c:v>1.67</c:v>
                </c:pt>
                <c:pt idx="62">
                  <c:v>1.7416666666666665</c:v>
                </c:pt>
                <c:pt idx="63">
                  <c:v>1.7649999999999999</c:v>
                </c:pt>
                <c:pt idx="64">
                  <c:v>1.8333333333333333</c:v>
                </c:pt>
              </c:numCache>
            </c:numRef>
          </c:val>
          <c:smooth val="0"/>
          <c:extLst>
            <c:ext xmlns:c16="http://schemas.microsoft.com/office/drawing/2014/chart" uri="{C3380CC4-5D6E-409C-BE32-E72D297353CC}">
              <c16:uniqueId val="{00000000-466D-4831-9A28-EA3714F2C3BE}"/>
            </c:ext>
          </c:extLst>
        </c:ser>
        <c:ser>
          <c:idx val="7"/>
          <c:order val="1"/>
          <c:tx>
            <c:strRef>
              <c:f>'2'!$DE$2</c:f>
              <c:strCache>
                <c:ptCount val="1"/>
                <c:pt idx="0">
                  <c:v>Evrsko območje – dolgoročne</c:v>
                </c:pt>
              </c:strCache>
            </c:strRef>
          </c:tx>
          <c:spPr>
            <a:ln w="15875" cap="rnd">
              <a:solidFill>
                <a:schemeClr val="accent2"/>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'2'!$DE$54:$DE$125</c:f>
              <c:numCache>
                <c:formatCode>0.0</c:formatCode>
                <c:ptCount val="72"/>
                <c:pt idx="0">
                  <c:v>0.24333333333333332</c:v>
                </c:pt>
                <c:pt idx="1">
                  <c:v>0.24000000000000002</c:v>
                </c:pt>
                <c:pt idx="2">
                  <c:v>0.23666666666666666</c:v>
                </c:pt>
                <c:pt idx="3">
                  <c:v>0.23833333333333331</c:v>
                </c:pt>
                <c:pt idx="4">
                  <c:v>0.20166666666666666</c:v>
                </c:pt>
                <c:pt idx="5">
                  <c:v>0.21666666666666665</c:v>
                </c:pt>
                <c:pt idx="6">
                  <c:v>0.19499999999999998</c:v>
                </c:pt>
                <c:pt idx="7">
                  <c:v>0.18666666666666668</c:v>
                </c:pt>
                <c:pt idx="8">
                  <c:v>0.17</c:v>
                </c:pt>
                <c:pt idx="9">
                  <c:v>0.16</c:v>
                </c:pt>
                <c:pt idx="10">
                  <c:v>0.16</c:v>
                </c:pt>
                <c:pt idx="11">
                  <c:v>0.1466666666666667</c:v>
                </c:pt>
                <c:pt idx="12">
                  <c:v>0.15000000000000002</c:v>
                </c:pt>
                <c:pt idx="13">
                  <c:v>0.17666666666666667</c:v>
                </c:pt>
                <c:pt idx="14">
                  <c:v>0.23833333333333331</c:v>
                </c:pt>
                <c:pt idx="15">
                  <c:v>0.27833333333333332</c:v>
                </c:pt>
                <c:pt idx="16">
                  <c:v>0.32333333333333331</c:v>
                </c:pt>
                <c:pt idx="17">
                  <c:v>0.42</c:v>
                </c:pt>
                <c:pt idx="18">
                  <c:v>0.56833333333333336</c:v>
                </c:pt>
                <c:pt idx="19">
                  <c:v>0.71499999999999997</c:v>
                </c:pt>
                <c:pt idx="20">
                  <c:v>0.93166666666666664</c:v>
                </c:pt>
                <c:pt idx="21">
                  <c:v>1.175</c:v>
                </c:pt>
                <c:pt idx="22">
                  <c:v>1.4916666666666665</c:v>
                </c:pt>
                <c:pt idx="23">
                  <c:v>1.8083333333333329</c:v>
                </c:pt>
                <c:pt idx="24">
                  <c:v>2.0950000000000002</c:v>
                </c:pt>
                <c:pt idx="25">
                  <c:v>2.3716666666666666</c:v>
                </c:pt>
                <c:pt idx="26">
                  <c:v>2.56</c:v>
                </c:pt>
                <c:pt idx="27">
                  <c:v>2.7716666666666665</c:v>
                </c:pt>
                <c:pt idx="28">
                  <c:v>2.91</c:v>
                </c:pt>
                <c:pt idx="29">
                  <c:v>3.0266666666666668</c:v>
                </c:pt>
                <c:pt idx="30">
                  <c:v>3.1683333333333334</c:v>
                </c:pt>
                <c:pt idx="31">
                  <c:v>3.2883333333333336</c:v>
                </c:pt>
                <c:pt idx="32">
                  <c:v>3.4350000000000001</c:v>
                </c:pt>
                <c:pt idx="33">
                  <c:v>3.5566666666666666</c:v>
                </c:pt>
                <c:pt idx="34">
                  <c:v>3.6866666666666661</c:v>
                </c:pt>
                <c:pt idx="35">
                  <c:v>3.7949999999999999</c:v>
                </c:pt>
                <c:pt idx="36">
                  <c:v>3.7566666666666664</c:v>
                </c:pt>
                <c:pt idx="37">
                  <c:v>3.7483333333333331</c:v>
                </c:pt>
                <c:pt idx="38">
                  <c:v>3.7000000000000006</c:v>
                </c:pt>
                <c:pt idx="39">
                  <c:v>3.6183333333333336</c:v>
                </c:pt>
                <c:pt idx="40">
                  <c:v>3.5550000000000002</c:v>
                </c:pt>
                <c:pt idx="41">
                  <c:v>3.4633333333333334</c:v>
                </c:pt>
                <c:pt idx="42">
                  <c:v>3.4466666666666668</c:v>
                </c:pt>
                <c:pt idx="43">
                  <c:v>3.3699999999999997</c:v>
                </c:pt>
                <c:pt idx="44">
                  <c:v>3.288333333333334</c:v>
                </c:pt>
                <c:pt idx="45">
                  <c:v>3.2116666666666664</c:v>
                </c:pt>
                <c:pt idx="46">
                  <c:v>3.0649999999999999</c:v>
                </c:pt>
                <c:pt idx="47">
                  <c:v>2.94</c:v>
                </c:pt>
                <c:pt idx="48">
                  <c:v>2.8149999999999999</c:v>
                </c:pt>
                <c:pt idx="49">
                  <c:v>2.72</c:v>
                </c:pt>
                <c:pt idx="50">
                  <c:v>2.6366666666666667</c:v>
                </c:pt>
                <c:pt idx="51">
                  <c:v>2.5733333333333333</c:v>
                </c:pt>
                <c:pt idx="52">
                  <c:v>2.5283333333333333</c:v>
                </c:pt>
                <c:pt idx="53">
                  <c:v>2.4766666666666666</c:v>
                </c:pt>
                <c:pt idx="54">
                  <c:v>2.4333333333333331</c:v>
                </c:pt>
                <c:pt idx="55">
                  <c:v>2.3916666666666662</c:v>
                </c:pt>
                <c:pt idx="56">
                  <c:v>2.3450000000000002</c:v>
                </c:pt>
                <c:pt idx="57">
                  <c:v>2.3083333333333331</c:v>
                </c:pt>
                <c:pt idx="58">
                  <c:v>2.3183333333333338</c:v>
                </c:pt>
                <c:pt idx="59">
                  <c:v>2.3199999999999998</c:v>
                </c:pt>
                <c:pt idx="60">
                  <c:v>2.3266666666666667</c:v>
                </c:pt>
                <c:pt idx="61">
                  <c:v>2.3316666666666666</c:v>
                </c:pt>
                <c:pt idx="62">
                  <c:v>2.3683333333333336</c:v>
                </c:pt>
                <c:pt idx="63">
                  <c:v>2.418333333333333</c:v>
                </c:pt>
                <c:pt idx="64">
                  <c:v>2.438333333333333</c:v>
                </c:pt>
              </c:numCache>
            </c:numRef>
          </c:val>
          <c:smooth val="0"/>
          <c:extLst>
            <c:ext xmlns:c16="http://schemas.microsoft.com/office/drawing/2014/chart" uri="{C3380CC4-5D6E-409C-BE32-E72D297353CC}">
              <c16:uniqueId val="{00000001-466D-4831-9A28-EA3714F2C3BE}"/>
            </c:ext>
          </c:extLst>
        </c:ser>
        <c:ser>
          <c:idx val="2"/>
          <c:order val="2"/>
          <c:tx>
            <c:strRef>
              <c:f>'2'!$DA$2</c:f>
              <c:strCache>
                <c:ptCount val="1"/>
                <c:pt idx="0">
                  <c:v>Slovenija – kratkoročne</c:v>
                </c:pt>
              </c:strCache>
            </c:strRef>
          </c:tx>
          <c:spPr>
            <a:ln w="15875" cap="rnd">
              <a:solidFill>
                <a:schemeClr val="accent1"/>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'2'!$DA$54:$DA$125</c:f>
              <c:numCache>
                <c:formatCode>0.0</c:formatCode>
                <c:ptCount val="72"/>
                <c:pt idx="0">
                  <c:v>8.3333333333333332E-3</c:v>
                </c:pt>
                <c:pt idx="1">
                  <c:v>6.6666666666666671E-3</c:v>
                </c:pt>
                <c:pt idx="2">
                  <c:v>6.6666666666666671E-3</c:v>
                </c:pt>
                <c:pt idx="3">
                  <c:v>6.6666666666666671E-3</c:v>
                </c:pt>
                <c:pt idx="4">
                  <c:v>6.6666666666666671E-3</c:v>
                </c:pt>
                <c:pt idx="5">
                  <c:v>1.666666666666667E-3</c:v>
                </c:pt>
                <c:pt idx="6">
                  <c:v>1.6666666666666668E-3</c:v>
                </c:pt>
                <c:pt idx="7">
                  <c:v>1.666666666666667E-3</c:v>
                </c:pt>
                <c:pt idx="8">
                  <c:v>-2.3333333333333331E-2</c:v>
                </c:pt>
                <c:pt idx="9">
                  <c:v>-2.3333333333333331E-2</c:v>
                </c:pt>
                <c:pt idx="10">
                  <c:v>-2.3333333333333331E-2</c:v>
                </c:pt>
                <c:pt idx="11">
                  <c:v>-4.1666666666666664E-2</c:v>
                </c:pt>
                <c:pt idx="12">
                  <c:v>-4.1666666666666664E-2</c:v>
                </c:pt>
                <c:pt idx="13">
                  <c:v>-4.1666666666666664E-2</c:v>
                </c:pt>
                <c:pt idx="14">
                  <c:v>-2.8333333333333339E-2</c:v>
                </c:pt>
                <c:pt idx="15">
                  <c:v>-3.0000000000000002E-2</c:v>
                </c:pt>
                <c:pt idx="16">
                  <c:v>-0.03</c:v>
                </c:pt>
                <c:pt idx="17">
                  <c:v>-0.01</c:v>
                </c:pt>
                <c:pt idx="18">
                  <c:v>-5.000000000000001E-3</c:v>
                </c:pt>
                <c:pt idx="19">
                  <c:v>1.666666666666667E-3</c:v>
                </c:pt>
                <c:pt idx="20">
                  <c:v>8.3333333333333329E-2</c:v>
                </c:pt>
                <c:pt idx="21">
                  <c:v>0.20499999999999999</c:v>
                </c:pt>
                <c:pt idx="22">
                  <c:v>0.3183333333333333</c:v>
                </c:pt>
                <c:pt idx="23">
                  <c:v>0.47333333333333333</c:v>
                </c:pt>
                <c:pt idx="24">
                  <c:v>0.65</c:v>
                </c:pt>
                <c:pt idx="25">
                  <c:v>0.85166666666666668</c:v>
                </c:pt>
                <c:pt idx="26">
                  <c:v>1.0116666666666667</c:v>
                </c:pt>
                <c:pt idx="27">
                  <c:v>1.1966666666666665</c:v>
                </c:pt>
                <c:pt idx="28">
                  <c:v>1.4166666666666667</c:v>
                </c:pt>
                <c:pt idx="29">
                  <c:v>1.5983333333333334</c:v>
                </c:pt>
                <c:pt idx="30">
                  <c:v>1.7449999999999999</c:v>
                </c:pt>
                <c:pt idx="31">
                  <c:v>1.9866666666666664</c:v>
                </c:pt>
                <c:pt idx="32">
                  <c:v>2.1766666666666663</c:v>
                </c:pt>
                <c:pt idx="33">
                  <c:v>2.3049999999999997</c:v>
                </c:pt>
                <c:pt idx="34">
                  <c:v>2.3916666666666662</c:v>
                </c:pt>
                <c:pt idx="35">
                  <c:v>2.4</c:v>
                </c:pt>
                <c:pt idx="36">
                  <c:v>2.5216666666666665</c:v>
                </c:pt>
                <c:pt idx="37">
                  <c:v>2.5300000000000002</c:v>
                </c:pt>
                <c:pt idx="38">
                  <c:v>2.5716666666666663</c:v>
                </c:pt>
                <c:pt idx="39">
                  <c:v>2.561666666666667</c:v>
                </c:pt>
                <c:pt idx="40">
                  <c:v>2.6116666666666668</c:v>
                </c:pt>
                <c:pt idx="41">
                  <c:v>2.6949999999999998</c:v>
                </c:pt>
                <c:pt idx="42">
                  <c:v>2.6983333333333328</c:v>
                </c:pt>
                <c:pt idx="43">
                  <c:v>2.67</c:v>
                </c:pt>
                <c:pt idx="44">
                  <c:v>2.6166666666666667</c:v>
                </c:pt>
                <c:pt idx="45">
                  <c:v>2.5866666666666664</c:v>
                </c:pt>
                <c:pt idx="46">
                  <c:v>2.4883333333333337</c:v>
                </c:pt>
                <c:pt idx="47">
                  <c:v>2.4116666666666666</c:v>
                </c:pt>
                <c:pt idx="48">
                  <c:v>2.2650000000000001</c:v>
                </c:pt>
                <c:pt idx="49">
                  <c:v>2.1383333333333332</c:v>
                </c:pt>
                <c:pt idx="50">
                  <c:v>2.02</c:v>
                </c:pt>
                <c:pt idx="51">
                  <c:v>1.8833333333333335</c:v>
                </c:pt>
                <c:pt idx="52">
                  <c:v>1.7583333333333335</c:v>
                </c:pt>
                <c:pt idx="53">
                  <c:v>1.63</c:v>
                </c:pt>
                <c:pt idx="54">
                  <c:v>1.5416666666666667</c:v>
                </c:pt>
                <c:pt idx="55">
                  <c:v>1.4716666666666667</c:v>
                </c:pt>
                <c:pt idx="56">
                  <c:v>1.4266666666666667</c:v>
                </c:pt>
                <c:pt idx="57">
                  <c:v>1.39</c:v>
                </c:pt>
                <c:pt idx="58">
                  <c:v>1.3983333333333334</c:v>
                </c:pt>
                <c:pt idx="59">
                  <c:v>1.4133333333333333</c:v>
                </c:pt>
                <c:pt idx="60">
                  <c:v>1.4416666666666667</c:v>
                </c:pt>
                <c:pt idx="61">
                  <c:v>1.4566666666666668</c:v>
                </c:pt>
                <c:pt idx="62">
                  <c:v>1.4716666666666667</c:v>
                </c:pt>
                <c:pt idx="63">
                  <c:v>1.5133333333333334</c:v>
                </c:pt>
                <c:pt idx="64">
                  <c:v>1.5283333333333335</c:v>
                </c:pt>
              </c:numCache>
            </c:numRef>
          </c:val>
          <c:smooth val="0"/>
          <c:extLst>
            <c:ext xmlns:c16="http://schemas.microsoft.com/office/drawing/2014/chart" uri="{C3380CC4-5D6E-409C-BE32-E72D297353CC}">
              <c16:uniqueId val="{00000002-466D-4831-9A28-EA3714F2C3BE}"/>
            </c:ext>
          </c:extLst>
        </c:ser>
        <c:ser>
          <c:idx val="6"/>
          <c:order val="3"/>
          <c:tx>
            <c:strRef>
              <c:f>'2'!$DD$2</c:f>
              <c:strCache>
                <c:ptCount val="1"/>
                <c:pt idx="0">
                  <c:v>Evrsko območje – kratkoročne</c:v>
                </c:pt>
              </c:strCache>
            </c:strRef>
          </c:tx>
          <c:spPr>
            <a:ln w="15875" cap="rnd">
              <a:solidFill>
                <a:schemeClr val="accent2">
                  <a:lumMod val="60000"/>
                  <a:lumOff val="40000"/>
                </a:schemeClr>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'2'!$DD$54:$DD$125</c:f>
              <c:numCache>
                <c:formatCode>0.0</c:formatCode>
                <c:ptCount val="72"/>
                <c:pt idx="0">
                  <c:v>-0.19666666666666666</c:v>
                </c:pt>
                <c:pt idx="1">
                  <c:v>-0.20000000000000004</c:v>
                </c:pt>
                <c:pt idx="2">
                  <c:v>-0.18500000000000003</c:v>
                </c:pt>
                <c:pt idx="3">
                  <c:v>-0.17833333333333334</c:v>
                </c:pt>
                <c:pt idx="4">
                  <c:v>-0.18333333333333332</c:v>
                </c:pt>
                <c:pt idx="5">
                  <c:v>-0.20166666666666666</c:v>
                </c:pt>
                <c:pt idx="6">
                  <c:v>-0.22833333333333336</c:v>
                </c:pt>
                <c:pt idx="7">
                  <c:v>-0.25166666666666671</c:v>
                </c:pt>
                <c:pt idx="8">
                  <c:v>-0.29333333333333328</c:v>
                </c:pt>
                <c:pt idx="9">
                  <c:v>-0.32333333333333331</c:v>
                </c:pt>
                <c:pt idx="10">
                  <c:v>-0.34333333333333327</c:v>
                </c:pt>
                <c:pt idx="11">
                  <c:v>-0.34833333333333322</c:v>
                </c:pt>
                <c:pt idx="12">
                  <c:v>-0.35000000000000003</c:v>
                </c:pt>
                <c:pt idx="13">
                  <c:v>-0.34500000000000003</c:v>
                </c:pt>
                <c:pt idx="14">
                  <c:v>-0.33666666666666667</c:v>
                </c:pt>
                <c:pt idx="15">
                  <c:v>-0.32833333333333337</c:v>
                </c:pt>
                <c:pt idx="16">
                  <c:v>-0.31666666666666671</c:v>
                </c:pt>
                <c:pt idx="17">
                  <c:v>-0.28666666666666668</c:v>
                </c:pt>
                <c:pt idx="18">
                  <c:v>-0.23166666666666666</c:v>
                </c:pt>
                <c:pt idx="19">
                  <c:v>-0.15333333333333329</c:v>
                </c:pt>
                <c:pt idx="20">
                  <c:v>1.1666666666666678E-2</c:v>
                </c:pt>
                <c:pt idx="21">
                  <c:v>0.21333333333333337</c:v>
                </c:pt>
                <c:pt idx="22">
                  <c:v>0.505</c:v>
                </c:pt>
                <c:pt idx="23">
                  <c:v>0.82500000000000007</c:v>
                </c:pt>
                <c:pt idx="24">
                  <c:v>1.1516666666666666</c:v>
                </c:pt>
                <c:pt idx="25">
                  <c:v>1.5099999999999998</c:v>
                </c:pt>
                <c:pt idx="26">
                  <c:v>1.8233333333333333</c:v>
                </c:pt>
                <c:pt idx="27">
                  <c:v>2.1383333333333332</c:v>
                </c:pt>
                <c:pt idx="28">
                  <c:v>2.3866666666666667</c:v>
                </c:pt>
                <c:pt idx="29">
                  <c:v>2.6249999999999996</c:v>
                </c:pt>
                <c:pt idx="30">
                  <c:v>2.8466666666666662</c:v>
                </c:pt>
                <c:pt idx="31">
                  <c:v>3.0350000000000001</c:v>
                </c:pt>
                <c:pt idx="32">
                  <c:v>3.206666666666667</c:v>
                </c:pt>
                <c:pt idx="33">
                  <c:v>3.3583333333333338</c:v>
                </c:pt>
                <c:pt idx="34">
                  <c:v>3.4849999999999999</c:v>
                </c:pt>
                <c:pt idx="35">
                  <c:v>3.57</c:v>
                </c:pt>
                <c:pt idx="36">
                  <c:v>3.6383333333333336</c:v>
                </c:pt>
                <c:pt idx="37">
                  <c:v>3.6766666666666663</c:v>
                </c:pt>
                <c:pt idx="38">
                  <c:v>3.6916666666666664</c:v>
                </c:pt>
                <c:pt idx="39">
                  <c:v>3.6866666666666674</c:v>
                </c:pt>
                <c:pt idx="40">
                  <c:v>3.6783333333333332</c:v>
                </c:pt>
                <c:pt idx="41">
                  <c:v>3.651666666666666</c:v>
                </c:pt>
                <c:pt idx="42">
                  <c:v>3.6133333333333333</c:v>
                </c:pt>
                <c:pt idx="43">
                  <c:v>3.5750000000000006</c:v>
                </c:pt>
                <c:pt idx="44">
                  <c:v>3.5083333333333342</c:v>
                </c:pt>
                <c:pt idx="45">
                  <c:v>3.4066666666666663</c:v>
                </c:pt>
                <c:pt idx="46">
                  <c:v>3.2849999999999997</c:v>
                </c:pt>
                <c:pt idx="47">
                  <c:v>3.1616666666666671</c:v>
                </c:pt>
                <c:pt idx="48">
                  <c:v>3.026666666666666</c:v>
                </c:pt>
                <c:pt idx="49">
                  <c:v>2.8733333333333335</c:v>
                </c:pt>
                <c:pt idx="50">
                  <c:v>2.7133333333333329</c:v>
                </c:pt>
                <c:pt idx="51">
                  <c:v>2.561666666666667</c:v>
                </c:pt>
                <c:pt idx="52">
                  <c:v>2.4149999999999996</c:v>
                </c:pt>
                <c:pt idx="53">
                  <c:v>2.27</c:v>
                </c:pt>
                <c:pt idx="54">
                  <c:v>2.1383333333333332</c:v>
                </c:pt>
                <c:pt idx="55">
                  <c:v>2.0349999999999997</c:v>
                </c:pt>
                <c:pt idx="56">
                  <c:v>1.9649999999999996</c:v>
                </c:pt>
                <c:pt idx="57">
                  <c:v>1.9216666666666666</c:v>
                </c:pt>
                <c:pt idx="58">
                  <c:v>1.8983333333333334</c:v>
                </c:pt>
                <c:pt idx="59">
                  <c:v>1.8983333333333332</c:v>
                </c:pt>
                <c:pt idx="60">
                  <c:v>1.9016666666666666</c:v>
                </c:pt>
                <c:pt idx="61">
                  <c:v>1.905</c:v>
                </c:pt>
                <c:pt idx="62">
                  <c:v>1.9133333333333331</c:v>
                </c:pt>
                <c:pt idx="63">
                  <c:v>1.93</c:v>
                </c:pt>
                <c:pt idx="64">
                  <c:v>1.95</c:v>
                </c:pt>
              </c:numCache>
            </c:numRef>
          </c:val>
          <c:smooth val="0"/>
          <c:extLst>
            <c:ext xmlns:c16="http://schemas.microsoft.com/office/drawing/2014/chart" uri="{C3380CC4-5D6E-409C-BE32-E72D297353CC}">
              <c16:uniqueId val="{00000003-466D-4831-9A28-EA3714F2C3BE}"/>
            </c:ext>
          </c:extLst>
        </c:ser>
        <c:ser>
          <c:idx val="0"/>
          <c:order val="4"/>
          <c:tx>
            <c:strRef>
              <c:f>'2'!$CZ$2</c:f>
              <c:strCache>
                <c:ptCount val="1"/>
                <c:pt idx="0">
                  <c:v>Slovenija – na vpogled </c:v>
                </c:pt>
              </c:strCache>
            </c:strRef>
          </c:tx>
          <c:spPr>
            <a:ln w="15875" cap="rnd">
              <a:solidFill>
                <a:schemeClr val="accent1">
                  <a:lumMod val="60000"/>
                  <a:lumOff val="40000"/>
                </a:schemeClr>
              </a:solidFill>
              <a:prstDash val="sysDot"/>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'2'!$CZ$54:$CZ$125</c:f>
              <c:numCache>
                <c:formatCode>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1.6666666666666668E-3</c:v>
                </c:pt>
                <c:pt idx="29">
                  <c:v>3.3333333333333335E-3</c:v>
                </c:pt>
                <c:pt idx="30">
                  <c:v>5.0000000000000001E-3</c:v>
                </c:pt>
                <c:pt idx="31">
                  <c:v>6.6666666666666671E-3</c:v>
                </c:pt>
                <c:pt idx="32">
                  <c:v>8.3333333333333332E-3</c:v>
                </c:pt>
                <c:pt idx="33">
                  <c:v>0.01</c:v>
                </c:pt>
                <c:pt idx="34">
                  <c:v>0.01</c:v>
                </c:pt>
                <c:pt idx="35">
                  <c:v>0.01</c:v>
                </c:pt>
                <c:pt idx="36">
                  <c:v>1.1666666666666667E-2</c:v>
                </c:pt>
                <c:pt idx="37">
                  <c:v>1.3333333333333334E-2</c:v>
                </c:pt>
                <c:pt idx="38">
                  <c:v>1.6666666666666666E-2</c:v>
                </c:pt>
                <c:pt idx="39">
                  <c:v>0.02</c:v>
                </c:pt>
                <c:pt idx="40">
                  <c:v>2.3333333333333334E-2</c:v>
                </c:pt>
                <c:pt idx="41">
                  <c:v>2.8333333333333335E-2</c:v>
                </c:pt>
                <c:pt idx="42">
                  <c:v>3.3333333333333333E-2</c:v>
                </c:pt>
                <c:pt idx="43">
                  <c:v>3.6666666666666667E-2</c:v>
                </c:pt>
                <c:pt idx="44">
                  <c:v>3.8333333333333337E-2</c:v>
                </c:pt>
                <c:pt idx="45">
                  <c:v>3.8333333333333337E-2</c:v>
                </c:pt>
                <c:pt idx="46">
                  <c:v>3.8333333333333337E-2</c:v>
                </c:pt>
                <c:pt idx="47">
                  <c:v>3.6666666666666667E-2</c:v>
                </c:pt>
                <c:pt idx="48">
                  <c:v>3.3333333333333333E-2</c:v>
                </c:pt>
                <c:pt idx="49">
                  <c:v>3.3333333333333333E-2</c:v>
                </c:pt>
                <c:pt idx="50">
                  <c:v>3.3333333333333333E-2</c:v>
                </c:pt>
                <c:pt idx="51">
                  <c:v>3.3333333333333333E-2</c:v>
                </c:pt>
                <c:pt idx="52">
                  <c:v>3.5000000000000003E-2</c:v>
                </c:pt>
                <c:pt idx="53">
                  <c:v>3.6666666666666674E-2</c:v>
                </c:pt>
                <c:pt idx="54">
                  <c:v>3.8333333333333337E-2</c:v>
                </c:pt>
                <c:pt idx="55">
                  <c:v>4.0000000000000008E-2</c:v>
                </c:pt>
                <c:pt idx="56">
                  <c:v>0.04</c:v>
                </c:pt>
                <c:pt idx="57">
                  <c:v>4.3333333333333335E-2</c:v>
                </c:pt>
                <c:pt idx="58">
                  <c:v>4.5000000000000005E-2</c:v>
                </c:pt>
                <c:pt idx="59">
                  <c:v>4.6666666666666662E-2</c:v>
                </c:pt>
                <c:pt idx="60">
                  <c:v>4.8333333333333332E-2</c:v>
                </c:pt>
                <c:pt idx="61">
                  <c:v>4.8333333333333332E-2</c:v>
                </c:pt>
                <c:pt idx="62">
                  <c:v>4.8333333333333332E-2</c:v>
                </c:pt>
                <c:pt idx="63">
                  <c:v>4.8333333333333339E-2</c:v>
                </c:pt>
                <c:pt idx="64">
                  <c:v>4.6666666666666669E-2</c:v>
                </c:pt>
              </c:numCache>
            </c:numRef>
          </c:val>
          <c:smooth val="0"/>
          <c:extLst>
            <c:ext xmlns:c16="http://schemas.microsoft.com/office/drawing/2014/chart" uri="{C3380CC4-5D6E-409C-BE32-E72D297353CC}">
              <c16:uniqueId val="{00000004-466D-4831-9A28-EA3714F2C3BE}"/>
            </c:ext>
          </c:extLst>
        </c:ser>
        <c:ser>
          <c:idx val="1"/>
          <c:order val="5"/>
          <c:tx>
            <c:strRef>
              <c:f>'2'!$DC$2</c:f>
              <c:strCache>
                <c:ptCount val="1"/>
                <c:pt idx="0">
                  <c:v>Evrsko območje – na vpogled </c:v>
                </c:pt>
              </c:strCache>
            </c:strRef>
          </c:tx>
          <c:spPr>
            <a:ln w="15875" cap="rnd">
              <a:solidFill>
                <a:schemeClr val="accent2">
                  <a:lumMod val="60000"/>
                  <a:lumOff val="40000"/>
                </a:schemeClr>
              </a:solidFill>
              <a:prstDash val="sysDot"/>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'2'!$DC$54:$DC$125</c:f>
              <c:numCache>
                <c:formatCode>0.0</c:formatCode>
                <c:ptCount val="72"/>
                <c:pt idx="0">
                  <c:v>-5.0000000000000001E-3</c:v>
                </c:pt>
                <c:pt idx="1">
                  <c:v>-6.6666666666666671E-3</c:v>
                </c:pt>
                <c:pt idx="2">
                  <c:v>-8.3333333333333332E-3</c:v>
                </c:pt>
                <c:pt idx="3">
                  <c:v>-0.01</c:v>
                </c:pt>
                <c:pt idx="4">
                  <c:v>-0.01</c:v>
                </c:pt>
                <c:pt idx="5">
                  <c:v>-1.1666666666666667E-2</c:v>
                </c:pt>
                <c:pt idx="6">
                  <c:v>-1.3333333333333334E-2</c:v>
                </c:pt>
                <c:pt idx="7">
                  <c:v>-1.6666666666666666E-2</c:v>
                </c:pt>
                <c:pt idx="8">
                  <c:v>-0.02</c:v>
                </c:pt>
                <c:pt idx="9">
                  <c:v>-2.3333333333333334E-2</c:v>
                </c:pt>
                <c:pt idx="10">
                  <c:v>-2.6666666666666668E-2</c:v>
                </c:pt>
                <c:pt idx="11">
                  <c:v>-3.1666666666666669E-2</c:v>
                </c:pt>
                <c:pt idx="12">
                  <c:v>-3.666666666666666E-2</c:v>
                </c:pt>
                <c:pt idx="13">
                  <c:v>-0.04</c:v>
                </c:pt>
                <c:pt idx="14">
                  <c:v>-4.5000000000000005E-2</c:v>
                </c:pt>
                <c:pt idx="15">
                  <c:v>-4.8333333333333332E-2</c:v>
                </c:pt>
                <c:pt idx="16">
                  <c:v>-5.3333333333333337E-2</c:v>
                </c:pt>
                <c:pt idx="17">
                  <c:v>-5.3333333333333337E-2</c:v>
                </c:pt>
                <c:pt idx="18">
                  <c:v>-4.5000000000000005E-2</c:v>
                </c:pt>
                <c:pt idx="19">
                  <c:v>-3.4999999999999996E-2</c:v>
                </c:pt>
                <c:pt idx="20">
                  <c:v>-1.4999999999999999E-2</c:v>
                </c:pt>
                <c:pt idx="21">
                  <c:v>6.6666666666666654E-3</c:v>
                </c:pt>
                <c:pt idx="22">
                  <c:v>4.1666666666666664E-2</c:v>
                </c:pt>
                <c:pt idx="23">
                  <c:v>8.1666666666666665E-2</c:v>
                </c:pt>
                <c:pt idx="24">
                  <c:v>0.12</c:v>
                </c:pt>
                <c:pt idx="25">
                  <c:v>0.17</c:v>
                </c:pt>
                <c:pt idx="26">
                  <c:v>0.2283333333333333</c:v>
                </c:pt>
                <c:pt idx="27">
                  <c:v>0.28999999999999998</c:v>
                </c:pt>
                <c:pt idx="28">
                  <c:v>0.34666666666666668</c:v>
                </c:pt>
                <c:pt idx="29">
                  <c:v>0.40666666666666668</c:v>
                </c:pt>
                <c:pt idx="30">
                  <c:v>0.47</c:v>
                </c:pt>
                <c:pt idx="31">
                  <c:v>0.52833333333333343</c:v>
                </c:pt>
                <c:pt idx="32">
                  <c:v>0.58500000000000008</c:v>
                </c:pt>
                <c:pt idx="33">
                  <c:v>0.64333333333333342</c:v>
                </c:pt>
                <c:pt idx="34">
                  <c:v>0.70000000000000007</c:v>
                </c:pt>
                <c:pt idx="35">
                  <c:v>0.74833333333333341</c:v>
                </c:pt>
                <c:pt idx="36">
                  <c:v>0.79499999999999993</c:v>
                </c:pt>
                <c:pt idx="37">
                  <c:v>0.83499999999999996</c:v>
                </c:pt>
                <c:pt idx="38">
                  <c:v>0.86166666666666669</c:v>
                </c:pt>
                <c:pt idx="39">
                  <c:v>0.88</c:v>
                </c:pt>
                <c:pt idx="40">
                  <c:v>0.89333333333333342</c:v>
                </c:pt>
                <c:pt idx="41">
                  <c:v>0.89833333333333343</c:v>
                </c:pt>
                <c:pt idx="42">
                  <c:v>0.89500000000000002</c:v>
                </c:pt>
                <c:pt idx="43">
                  <c:v>0.89500000000000002</c:v>
                </c:pt>
                <c:pt idx="44">
                  <c:v>0.89</c:v>
                </c:pt>
                <c:pt idx="45">
                  <c:v>0.875</c:v>
                </c:pt>
                <c:pt idx="46">
                  <c:v>0.85833333333333339</c:v>
                </c:pt>
                <c:pt idx="47">
                  <c:v>0.84166666666666645</c:v>
                </c:pt>
                <c:pt idx="48">
                  <c:v>0.82333333333333325</c:v>
                </c:pt>
                <c:pt idx="49">
                  <c:v>0.79333333333333333</c:v>
                </c:pt>
                <c:pt idx="50">
                  <c:v>0.7583333333333333</c:v>
                </c:pt>
                <c:pt idx="51">
                  <c:v>0.72166666666666657</c:v>
                </c:pt>
                <c:pt idx="52">
                  <c:v>0.68333333333333324</c:v>
                </c:pt>
                <c:pt idx="53">
                  <c:v>0.64333333333333342</c:v>
                </c:pt>
                <c:pt idx="54">
                  <c:v>0.60166666666666668</c:v>
                </c:pt>
                <c:pt idx="55">
                  <c:v>0.56666666666666654</c:v>
                </c:pt>
                <c:pt idx="56">
                  <c:v>0.54166666666666663</c:v>
                </c:pt>
                <c:pt idx="57">
                  <c:v>0.52999999999999992</c:v>
                </c:pt>
                <c:pt idx="58">
                  <c:v>0.52000000000000013</c:v>
                </c:pt>
                <c:pt idx="59">
                  <c:v>0.51833333333333342</c:v>
                </c:pt>
                <c:pt idx="60">
                  <c:v>0.52</c:v>
                </c:pt>
                <c:pt idx="61">
                  <c:v>0.52166666666666661</c:v>
                </c:pt>
                <c:pt idx="62">
                  <c:v>0.52500000000000002</c:v>
                </c:pt>
                <c:pt idx="63">
                  <c:v>0.52666666666666673</c:v>
                </c:pt>
                <c:pt idx="64">
                  <c:v>0.52833333333333332</c:v>
                </c:pt>
              </c:numCache>
            </c:numRef>
          </c:val>
          <c:smooth val="0"/>
          <c:extLst>
            <c:ext xmlns:c16="http://schemas.microsoft.com/office/drawing/2014/chart" uri="{C3380CC4-5D6E-409C-BE32-E72D297353CC}">
              <c16:uniqueId val="{00000005-466D-4831-9A28-EA3714F2C3BE}"/>
            </c:ext>
          </c:extLst>
        </c:ser>
        <c:ser>
          <c:idx val="4"/>
          <c:order val="6"/>
          <c:tx>
            <c:strRef>
              <c:f>'2'!$DF$2</c:f>
              <c:strCache>
                <c:ptCount val="1"/>
              </c:strCache>
            </c:strRef>
          </c:tx>
          <c:spPr>
            <a:ln w="28575" cap="rnd">
              <a:solidFill>
                <a:schemeClr val="accent5"/>
              </a:solidFill>
              <a:round/>
            </a:ln>
            <a:effectLst/>
          </c:spPr>
          <c:marker>
            <c:symbol val="none"/>
          </c:marker>
          <c:cat>
            <c:numRef>
              <c:f>'2'!$CX$54:$CX$125</c:f>
              <c:numCache>
                <c:formatCode>yyyy</c:formatCode>
                <c:ptCount val="72"/>
                <c:pt idx="6">
                  <c:v>44408</c:v>
                </c:pt>
                <c:pt idx="18">
                  <c:v>44756</c:v>
                </c:pt>
                <c:pt idx="30">
                  <c:v>45122</c:v>
                </c:pt>
                <c:pt idx="42">
                  <c:v>45488</c:v>
                </c:pt>
                <c:pt idx="54">
                  <c:v>45853</c:v>
                </c:pt>
                <c:pt idx="66">
                  <c:v>46218</c:v>
                </c:pt>
              </c:numCache>
            </c:numRef>
          </c:cat>
          <c:val>
            <c:numRef>
              <c:f>'2'!$DF$54:$DF$125</c:f>
              <c:numCache>
                <c:formatCode>0.00</c:formatCode>
                <c:ptCount val="72"/>
                <c:pt idx="64" formatCode="0.0">
                  <c:v>1.63</c:v>
                </c:pt>
              </c:numCache>
            </c:numRef>
          </c:val>
          <c:smooth val="0"/>
          <c:extLst>
            <c:ext xmlns:c16="http://schemas.microsoft.com/office/drawing/2014/chart" uri="{C3380CC4-5D6E-409C-BE32-E72D297353CC}">
              <c16:uniqueId val="{00000006-466D-4831-9A28-EA3714F2C3BE}"/>
            </c:ext>
          </c:extLst>
        </c:ser>
        <c:ser>
          <c:idx val="5"/>
          <c:order val="7"/>
          <c:spPr>
            <a:ln w="28575" cap="rnd">
              <a:noFill/>
              <a:round/>
            </a:ln>
            <a:effectLst/>
          </c:spPr>
          <c:marker>
            <c:symbol val="circle"/>
            <c:size val="4"/>
            <c:spPr>
              <a:solidFill>
                <a:schemeClr val="accent1">
                  <a:lumMod val="60000"/>
                  <a:lumOff val="40000"/>
                </a:schemeClr>
              </a:solidFill>
              <a:ln w="9525">
                <a:noFill/>
              </a:ln>
              <a:effectLst/>
            </c:spPr>
          </c:marker>
          <c:dPt>
            <c:idx val="64"/>
            <c:marker>
              <c:symbol val="circle"/>
              <c:size val="4"/>
              <c:spPr>
                <a:solidFill>
                  <a:schemeClr val="accent1"/>
                </a:solidFill>
                <a:ln w="9525">
                  <a:noFill/>
                </a:ln>
                <a:effectLst/>
              </c:spPr>
            </c:marker>
            <c:bubble3D val="0"/>
            <c:extLst>
              <c:ext xmlns:c16="http://schemas.microsoft.com/office/drawing/2014/chart" uri="{C3380CC4-5D6E-409C-BE32-E72D297353CC}">
                <c16:uniqueId val="{00000009-9731-4AFB-9D06-BF709AA1B300}"/>
              </c:ext>
            </c:extLst>
          </c:dPt>
          <c:cat>
            <c:numRef>
              <c:f>'2'!$CX$54:$CX$125</c:f>
              <c:numCache>
                <c:formatCode>yyyy</c:formatCode>
                <c:ptCount val="72"/>
                <c:pt idx="6">
                  <c:v>44408</c:v>
                </c:pt>
                <c:pt idx="18">
                  <c:v>44756</c:v>
                </c:pt>
                <c:pt idx="30">
                  <c:v>45122</c:v>
                </c:pt>
                <c:pt idx="42">
                  <c:v>45488</c:v>
                </c:pt>
                <c:pt idx="54">
                  <c:v>45853</c:v>
                </c:pt>
                <c:pt idx="66">
                  <c:v>46218</c:v>
                </c:pt>
              </c:numCache>
            </c:numRef>
          </c:cat>
          <c:val>
            <c:numRef>
              <c:f>'2'!$DF$54:$DF$125</c:f>
              <c:numCache>
                <c:formatCode>0.00</c:formatCode>
                <c:ptCount val="72"/>
                <c:pt idx="64" formatCode="0.0">
                  <c:v>1.63</c:v>
                </c:pt>
              </c:numCache>
            </c:numRef>
          </c:val>
          <c:smooth val="0"/>
          <c:extLst>
            <c:ext xmlns:c16="http://schemas.microsoft.com/office/drawing/2014/chart" uri="{C3380CC4-5D6E-409C-BE32-E72D297353CC}">
              <c16:uniqueId val="{00000007-466D-4831-9A28-EA3714F2C3BE}"/>
            </c:ext>
          </c:extLst>
        </c:ser>
        <c:ser>
          <c:idx val="8"/>
          <c:order val="8"/>
          <c:spPr>
            <a:ln w="28575" cap="rnd">
              <a:noFill/>
              <a:round/>
            </a:ln>
            <a:effectLst/>
          </c:spPr>
          <c:marker>
            <c:symbol val="circle"/>
            <c:size val="4"/>
            <c:spPr>
              <a:solidFill>
                <a:schemeClr val="accent1"/>
              </a:solidFill>
              <a:ln w="9525">
                <a:noFill/>
              </a:ln>
              <a:effectLst/>
            </c:spPr>
          </c:marker>
          <c:dPt>
            <c:idx val="64"/>
            <c:marker>
              <c:symbol val="circle"/>
              <c:size val="4"/>
              <c:spPr>
                <a:solidFill>
                  <a:schemeClr val="accent1">
                    <a:lumMod val="75000"/>
                  </a:schemeClr>
                </a:solidFill>
                <a:ln w="9525">
                  <a:noFill/>
                </a:ln>
                <a:effectLst/>
              </c:spPr>
            </c:marker>
            <c:bubble3D val="0"/>
            <c:extLst>
              <c:ext xmlns:c16="http://schemas.microsoft.com/office/drawing/2014/chart" uri="{C3380CC4-5D6E-409C-BE32-E72D297353CC}">
                <c16:uniqueId val="{00000008-9731-4AFB-9D06-BF709AA1B300}"/>
              </c:ext>
            </c:extLst>
          </c:dPt>
          <c:dPt>
            <c:idx val="71"/>
            <c:marker>
              <c:symbol val="circle"/>
              <c:size val="4"/>
              <c:spPr>
                <a:solidFill>
                  <a:schemeClr val="accent1"/>
                </a:solidFill>
                <a:ln w="9525">
                  <a:noFill/>
                </a:ln>
                <a:effectLst/>
              </c:spPr>
            </c:marker>
            <c:bubble3D val="0"/>
            <c:extLst>
              <c:ext xmlns:c16="http://schemas.microsoft.com/office/drawing/2014/chart" uri="{C3380CC4-5D6E-409C-BE32-E72D297353CC}">
                <c16:uniqueId val="{00000008-466D-4831-9A28-EA3714F2C3BE}"/>
              </c:ext>
            </c:extLst>
          </c:dPt>
          <c:dPt>
            <c:idx val="72"/>
            <c:marker>
              <c:symbol val="circle"/>
              <c:size val="4"/>
              <c:spPr>
                <a:solidFill>
                  <a:schemeClr val="accent1"/>
                </a:solidFill>
                <a:ln w="9525">
                  <a:noFill/>
                </a:ln>
                <a:effectLst/>
              </c:spPr>
            </c:marker>
            <c:bubble3D val="0"/>
            <c:extLst>
              <c:ext xmlns:c16="http://schemas.microsoft.com/office/drawing/2014/chart" uri="{C3380CC4-5D6E-409C-BE32-E72D297353CC}">
                <c16:uniqueId val="{00000009-466D-4831-9A28-EA3714F2C3BE}"/>
              </c:ext>
            </c:extLst>
          </c:dPt>
          <c:cat>
            <c:numRef>
              <c:f>'2'!$CX$54:$CX$125</c:f>
              <c:numCache>
                <c:formatCode>yyyy</c:formatCode>
                <c:ptCount val="72"/>
                <c:pt idx="6">
                  <c:v>44408</c:v>
                </c:pt>
                <c:pt idx="18">
                  <c:v>44756</c:v>
                </c:pt>
                <c:pt idx="30">
                  <c:v>45122</c:v>
                </c:pt>
                <c:pt idx="42">
                  <c:v>45488</c:v>
                </c:pt>
                <c:pt idx="54">
                  <c:v>45853</c:v>
                </c:pt>
                <c:pt idx="66">
                  <c:v>46218</c:v>
                </c:pt>
              </c:numCache>
            </c:numRef>
          </c:cat>
          <c:val>
            <c:numRef>
              <c:f>'2'!$DG$54:$DG$125</c:f>
              <c:numCache>
                <c:formatCode>0.00</c:formatCode>
                <c:ptCount val="72"/>
                <c:pt idx="64" formatCode="0.0">
                  <c:v>2.2200000000000002</c:v>
                </c:pt>
              </c:numCache>
            </c:numRef>
          </c:val>
          <c:smooth val="0"/>
          <c:extLst>
            <c:ext xmlns:c16="http://schemas.microsoft.com/office/drawing/2014/chart" uri="{C3380CC4-5D6E-409C-BE32-E72D297353CC}">
              <c16:uniqueId val="{0000000A-466D-4831-9A28-EA3714F2C3BE}"/>
            </c:ext>
          </c:extLst>
        </c:ser>
        <c:ser>
          <c:idx val="9"/>
          <c:order val="9"/>
          <c:spPr>
            <a:ln w="28575" cap="rnd">
              <a:noFill/>
              <a:round/>
            </a:ln>
            <a:effectLst/>
          </c:spPr>
          <c:marker>
            <c:symbol val="circle"/>
            <c:size val="4"/>
            <c:spPr>
              <a:solidFill>
                <a:schemeClr val="accent3">
                  <a:lumMod val="60000"/>
                  <a:lumOff val="40000"/>
                </a:schemeClr>
              </a:solidFill>
              <a:ln w="9525">
                <a:noFill/>
              </a:ln>
              <a:effectLst/>
            </c:spPr>
          </c:marker>
          <c:dPt>
            <c:idx val="64"/>
            <c:marker>
              <c:symbol val="circle"/>
              <c:size val="4"/>
              <c:spPr>
                <a:solidFill>
                  <a:schemeClr val="accent2">
                    <a:lumMod val="60000"/>
                    <a:lumOff val="40000"/>
                  </a:schemeClr>
                </a:solidFill>
                <a:ln w="9525">
                  <a:noFill/>
                </a:ln>
                <a:effectLst/>
              </c:spPr>
            </c:marker>
            <c:bubble3D val="0"/>
            <c:extLst>
              <c:ext xmlns:c16="http://schemas.microsoft.com/office/drawing/2014/chart" uri="{C3380CC4-5D6E-409C-BE32-E72D297353CC}">
                <c16:uniqueId val="{00000007-9731-4AFB-9D06-BF709AA1B300}"/>
              </c:ext>
            </c:extLst>
          </c:dPt>
          <c:dPt>
            <c:idx val="71"/>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B-466D-4831-9A28-EA3714F2C3BE}"/>
              </c:ext>
            </c:extLst>
          </c:dPt>
          <c:dPt>
            <c:idx val="72"/>
            <c:marker>
              <c:symbol val="circle"/>
              <c:size val="4"/>
              <c:spPr>
                <a:solidFill>
                  <a:schemeClr val="accent3">
                    <a:lumMod val="60000"/>
                    <a:lumOff val="40000"/>
                  </a:schemeClr>
                </a:solidFill>
                <a:ln w="9525">
                  <a:noFill/>
                </a:ln>
                <a:effectLst/>
              </c:spPr>
            </c:marker>
            <c:bubble3D val="0"/>
            <c:extLst>
              <c:ext xmlns:c16="http://schemas.microsoft.com/office/drawing/2014/chart" uri="{C3380CC4-5D6E-409C-BE32-E72D297353CC}">
                <c16:uniqueId val="{0000000C-466D-4831-9A28-EA3714F2C3BE}"/>
              </c:ext>
            </c:extLst>
          </c:dPt>
          <c:cat>
            <c:numRef>
              <c:f>'2'!$CX$54:$CX$125</c:f>
              <c:numCache>
                <c:formatCode>yyyy</c:formatCode>
                <c:ptCount val="72"/>
                <c:pt idx="6">
                  <c:v>44408</c:v>
                </c:pt>
                <c:pt idx="18">
                  <c:v>44756</c:v>
                </c:pt>
                <c:pt idx="30">
                  <c:v>45122</c:v>
                </c:pt>
                <c:pt idx="42">
                  <c:v>45488</c:v>
                </c:pt>
                <c:pt idx="54">
                  <c:v>45853</c:v>
                </c:pt>
                <c:pt idx="66">
                  <c:v>46218</c:v>
                </c:pt>
              </c:numCache>
            </c:numRef>
          </c:cat>
          <c:val>
            <c:numRef>
              <c:f>'2'!$DH$54:$DH$125</c:f>
              <c:numCache>
                <c:formatCode>0.00</c:formatCode>
                <c:ptCount val="72"/>
                <c:pt idx="64" formatCode="0.0">
                  <c:v>2.0299999999999998</c:v>
                </c:pt>
              </c:numCache>
            </c:numRef>
          </c:val>
          <c:smooth val="0"/>
          <c:extLst>
            <c:ext xmlns:c16="http://schemas.microsoft.com/office/drawing/2014/chart" uri="{C3380CC4-5D6E-409C-BE32-E72D297353CC}">
              <c16:uniqueId val="{0000000D-466D-4831-9A28-EA3714F2C3BE}"/>
            </c:ext>
          </c:extLst>
        </c:ser>
        <c:ser>
          <c:idx val="10"/>
          <c:order val="10"/>
          <c:spPr>
            <a:ln w="28575" cap="rnd">
              <a:noFill/>
              <a:round/>
            </a:ln>
            <a:effectLst/>
          </c:spPr>
          <c:marker>
            <c:symbol val="circle"/>
            <c:size val="4"/>
            <c:spPr>
              <a:solidFill>
                <a:schemeClr val="accent3"/>
              </a:solidFill>
              <a:ln w="9525">
                <a:noFill/>
              </a:ln>
              <a:effectLst/>
            </c:spPr>
          </c:marker>
          <c:dPt>
            <c:idx val="64"/>
            <c:marker>
              <c:symbol val="circle"/>
              <c:size val="4"/>
              <c:spPr>
                <a:solidFill>
                  <a:schemeClr val="accent2"/>
                </a:solidFill>
                <a:ln w="9525">
                  <a:noFill/>
                </a:ln>
                <a:effectLst/>
              </c:spPr>
            </c:marker>
            <c:bubble3D val="0"/>
            <c:extLst>
              <c:ext xmlns:c16="http://schemas.microsoft.com/office/drawing/2014/chart" uri="{C3380CC4-5D6E-409C-BE32-E72D297353CC}">
                <c16:uniqueId val="{00000006-9731-4AFB-9D06-BF709AA1B300}"/>
              </c:ext>
            </c:extLst>
          </c:dPt>
          <c:dPt>
            <c:idx val="71"/>
            <c:marker>
              <c:symbol val="circle"/>
              <c:size val="4"/>
              <c:spPr>
                <a:solidFill>
                  <a:schemeClr val="accent3">
                    <a:lumMod val="75000"/>
                  </a:schemeClr>
                </a:solidFill>
                <a:ln w="9525">
                  <a:noFill/>
                </a:ln>
                <a:effectLst/>
              </c:spPr>
            </c:marker>
            <c:bubble3D val="0"/>
            <c:extLst>
              <c:ext xmlns:c16="http://schemas.microsoft.com/office/drawing/2014/chart" uri="{C3380CC4-5D6E-409C-BE32-E72D297353CC}">
                <c16:uniqueId val="{0000000E-466D-4831-9A28-EA3714F2C3BE}"/>
              </c:ext>
            </c:extLst>
          </c:dPt>
          <c:dPt>
            <c:idx val="72"/>
            <c:marker>
              <c:symbol val="circle"/>
              <c:size val="4"/>
              <c:spPr>
                <a:solidFill>
                  <a:schemeClr val="accent3"/>
                </a:solidFill>
                <a:ln w="9525">
                  <a:noFill/>
                </a:ln>
                <a:effectLst/>
              </c:spPr>
            </c:marker>
            <c:bubble3D val="0"/>
            <c:extLst>
              <c:ext xmlns:c16="http://schemas.microsoft.com/office/drawing/2014/chart" uri="{C3380CC4-5D6E-409C-BE32-E72D297353CC}">
                <c16:uniqueId val="{0000000F-466D-4831-9A28-EA3714F2C3BE}"/>
              </c:ext>
            </c:extLst>
          </c:dPt>
          <c:cat>
            <c:numRef>
              <c:f>'2'!$CX$54:$CX$125</c:f>
              <c:numCache>
                <c:formatCode>yyyy</c:formatCode>
                <c:ptCount val="72"/>
                <c:pt idx="6">
                  <c:v>44408</c:v>
                </c:pt>
                <c:pt idx="18">
                  <c:v>44756</c:v>
                </c:pt>
                <c:pt idx="30">
                  <c:v>45122</c:v>
                </c:pt>
                <c:pt idx="42">
                  <c:v>45488</c:v>
                </c:pt>
                <c:pt idx="54">
                  <c:v>45853</c:v>
                </c:pt>
                <c:pt idx="66">
                  <c:v>46218</c:v>
                </c:pt>
              </c:numCache>
            </c:numRef>
          </c:cat>
          <c:val>
            <c:numRef>
              <c:f>'2'!$DI$54:$DI$125</c:f>
              <c:numCache>
                <c:formatCode>0.00</c:formatCode>
                <c:ptCount val="72"/>
                <c:pt idx="64" formatCode="0.0">
                  <c:v>2.6</c:v>
                </c:pt>
              </c:numCache>
            </c:numRef>
          </c:val>
          <c:smooth val="0"/>
          <c:extLst>
            <c:ext xmlns:c16="http://schemas.microsoft.com/office/drawing/2014/chart" uri="{C3380CC4-5D6E-409C-BE32-E72D297353CC}">
              <c16:uniqueId val="{00000010-466D-4831-9A28-EA3714F2C3BE}"/>
            </c:ext>
          </c:extLst>
        </c:ser>
        <c:dLbls>
          <c:showLegendKey val="0"/>
          <c:showVal val="0"/>
          <c:showCatName val="0"/>
          <c:showSerName val="0"/>
          <c:showPercent val="0"/>
          <c:showBubbleSize val="0"/>
        </c:dLbls>
        <c:smooth val="0"/>
        <c:axId val="350476608"/>
        <c:axId val="350476936"/>
      </c:lineChart>
      <c:catAx>
        <c:axId val="350476608"/>
        <c:scaling>
          <c:orientation val="minMax"/>
        </c:scaling>
        <c:delete val="0"/>
        <c:axPos val="b"/>
        <c:numFmt formatCode="yyyy" sourceLinked="1"/>
        <c:majorTickMark val="out"/>
        <c:minorTickMark val="none"/>
        <c:tickLblPos val="low"/>
        <c:spPr>
          <a:noFill/>
          <a:ln w="6350" cap="flat" cmpd="sng" algn="ctr">
            <a:solidFill>
              <a:srgbClr val="B0B0B0"/>
            </a:solidFill>
            <a:round/>
          </a:ln>
          <a:effectLst/>
        </c:spPr>
        <c:txPr>
          <a:bodyPr rot="0" spcFirstLastPara="1" vertOverflow="ellipsis" wrap="square" anchor="ctr" anchorCtr="1"/>
          <a:lstStyle/>
          <a:p>
            <a:pPr>
              <a:defRPr sz="8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sl-SI"/>
          </a:p>
        </c:txPr>
        <c:crossAx val="350476936"/>
        <c:crosses val="autoZero"/>
        <c:auto val="0"/>
        <c:lblAlgn val="ctr"/>
        <c:lblOffset val="100"/>
        <c:tickLblSkip val="2"/>
        <c:tickMarkSkip val="12"/>
        <c:noMultiLvlLbl val="0"/>
      </c:catAx>
      <c:valAx>
        <c:axId val="350476936"/>
        <c:scaling>
          <c:orientation val="minMax"/>
          <c:max val="4"/>
          <c:min val="-0.5"/>
        </c:scaling>
        <c:delete val="0"/>
        <c:axPos val="l"/>
        <c:majorGridlines>
          <c:spPr>
            <a:ln w="3175" cap="flat" cmpd="sng" algn="ctr">
              <a:solidFill>
                <a:srgbClr val="B0B0B0"/>
              </a:solidFill>
              <a:prstDash val="solid"/>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sl-SI"/>
          </a:p>
        </c:txPr>
        <c:crossAx val="350476608"/>
        <c:crosses val="autoZero"/>
        <c:crossBetween val="between"/>
      </c:valAx>
      <c:spPr>
        <a:noFill/>
        <a:ln w="25400">
          <a:noFill/>
        </a:ln>
        <a:effectLst/>
      </c:spPr>
    </c:plotArea>
    <c:legend>
      <c:legendPos val="t"/>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0"/>
          <c:y val="0.76375331377090871"/>
          <c:w val="0.85549132947976869"/>
          <c:h val="0.23624668622909129"/>
        </c:manualLayout>
      </c:layout>
      <c:overlay val="0"/>
      <c:spPr>
        <a:noFill/>
        <a:ln w="12700">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mn-ea"/>
              <a:cs typeface="Arial" panose="020B0604020202020204" pitchFamily="34" charset="0"/>
            </a:defRPr>
          </a:pPr>
          <a:endParaRPr lang="sl-SI"/>
        </a:p>
      </c:txPr>
    </c:legend>
    <c:plotVisOnly val="1"/>
    <c:dispBlanksAs val="gap"/>
    <c:showDLblsOverMax val="0"/>
  </c:chart>
  <c:spPr>
    <a:solidFill>
      <a:schemeClr val="bg1"/>
    </a:solidFill>
    <a:ln w="9525" cap="flat" cmpd="sng" algn="ctr">
      <a:noFill/>
      <a:round/>
    </a:ln>
    <a:effectLst/>
  </c:spPr>
  <c:txPr>
    <a:bodyPr/>
    <a:lstStyle/>
    <a:p>
      <a:pPr>
        <a:defRPr sz="800">
          <a:solidFill>
            <a:schemeClr val="tx1"/>
          </a:solidFill>
          <a:latin typeface="Arial Narrow" panose="020B0606020202030204" pitchFamily="34" charset="0"/>
          <a:cs typeface="Arial" panose="020B0604020202020204" pitchFamily="34" charset="0"/>
        </a:defRPr>
      </a:pPr>
      <a:endParaRPr lang="sl-SI"/>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600808</xdr:colOff>
      <xdr:row>4</xdr:row>
      <xdr:rowOff>89337</xdr:rowOff>
    </xdr:from>
    <xdr:to>
      <xdr:col>1</xdr:col>
      <xdr:colOff>2212730</xdr:colOff>
      <xdr:row>5</xdr:row>
      <xdr:rowOff>170</xdr:rowOff>
    </xdr:to>
    <xdr:graphicFrame macro="">
      <xdr:nvGraphicFramePr>
        <xdr:cNvPr id="13" name="Grafikon 12">
          <a:extLst>
            <a:ext uri="{FF2B5EF4-FFF2-40B4-BE49-F238E27FC236}">
              <a16:creationId xmlns:a16="http://schemas.microsoft.com/office/drawing/2014/main" id="{00000000-0008-0000-0100-00000D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17095</xdr:colOff>
      <xdr:row>4</xdr:row>
      <xdr:rowOff>85480</xdr:rowOff>
    </xdr:from>
    <xdr:to>
      <xdr:col>4</xdr:col>
      <xdr:colOff>0</xdr:colOff>
      <xdr:row>5</xdr:row>
      <xdr:rowOff>170</xdr:rowOff>
    </xdr:to>
    <xdr:graphicFrame macro="">
      <xdr:nvGraphicFramePr>
        <xdr:cNvPr id="30" name="Grafikon 29">
          <a:extLst>
            <a:ext uri="{FF2B5EF4-FFF2-40B4-BE49-F238E27FC236}">
              <a16:creationId xmlns:a16="http://schemas.microsoft.com/office/drawing/2014/main" id="{00000000-0008-0000-0100-00001E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26023</xdr:colOff>
      <xdr:row>9</xdr:row>
      <xdr:rowOff>87082</xdr:rowOff>
    </xdr:from>
    <xdr:to>
      <xdr:col>4</xdr:col>
      <xdr:colOff>0</xdr:colOff>
      <xdr:row>10</xdr:row>
      <xdr:rowOff>1</xdr:rowOff>
    </xdr:to>
    <xdr:graphicFrame macro="">
      <xdr:nvGraphicFramePr>
        <xdr:cNvPr id="16" name="Grafikon 15">
          <a:extLst>
            <a:ext uri="{FF2B5EF4-FFF2-40B4-BE49-F238E27FC236}">
              <a16:creationId xmlns:a16="http://schemas.microsoft.com/office/drawing/2014/main" id="{00000000-0008-0000-0100-00001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49224</xdr:colOff>
      <xdr:row>13</xdr:row>
      <xdr:rowOff>0</xdr:rowOff>
    </xdr:from>
    <xdr:to>
      <xdr:col>2</xdr:col>
      <xdr:colOff>0</xdr:colOff>
      <xdr:row>13</xdr:row>
      <xdr:rowOff>2835141</xdr:rowOff>
    </xdr:to>
    <xdr:graphicFrame macro="">
      <xdr:nvGraphicFramePr>
        <xdr:cNvPr id="17" name="Grafikon 16">
          <a:extLst>
            <a:ext uri="{FF2B5EF4-FFF2-40B4-BE49-F238E27FC236}">
              <a16:creationId xmlns:a16="http://schemas.microsoft.com/office/drawing/2014/main" id="{00000000-0008-0000-0100-00001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21981</xdr:colOff>
      <xdr:row>13</xdr:row>
      <xdr:rowOff>25400</xdr:rowOff>
    </xdr:from>
    <xdr:to>
      <xdr:col>3</xdr:col>
      <xdr:colOff>2219081</xdr:colOff>
      <xdr:row>13</xdr:row>
      <xdr:rowOff>3260481</xdr:rowOff>
    </xdr:to>
    <xdr:graphicFrame macro="">
      <xdr:nvGraphicFramePr>
        <xdr:cNvPr id="18" name="Grafikon 17">
          <a:extLst>
            <a:ext uri="{FF2B5EF4-FFF2-40B4-BE49-F238E27FC236}">
              <a16:creationId xmlns:a16="http://schemas.microsoft.com/office/drawing/2014/main" id="{00000000-0008-0000-0100-00001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608134</xdr:colOff>
      <xdr:row>18</xdr:row>
      <xdr:rowOff>0</xdr:rowOff>
    </xdr:from>
    <xdr:to>
      <xdr:col>1</xdr:col>
      <xdr:colOff>2198076</xdr:colOff>
      <xdr:row>18</xdr:row>
      <xdr:rowOff>2832340</xdr:rowOff>
    </xdr:to>
    <xdr:graphicFrame macro="">
      <xdr:nvGraphicFramePr>
        <xdr:cNvPr id="19" name="Grafikon 18">
          <a:extLst>
            <a:ext uri="{FF2B5EF4-FFF2-40B4-BE49-F238E27FC236}">
              <a16:creationId xmlns:a16="http://schemas.microsoft.com/office/drawing/2014/main" id="{00000000-0008-0000-0100-00001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3</xdr:col>
      <xdr:colOff>0</xdr:colOff>
      <xdr:row>18</xdr:row>
      <xdr:rowOff>0</xdr:rowOff>
    </xdr:from>
    <xdr:to>
      <xdr:col>3</xdr:col>
      <xdr:colOff>2194719</xdr:colOff>
      <xdr:row>18</xdr:row>
      <xdr:rowOff>2829719</xdr:rowOff>
    </xdr:to>
    <xdr:graphicFrame macro="">
      <xdr:nvGraphicFramePr>
        <xdr:cNvPr id="15" name="Grafikon 14">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23</xdr:row>
      <xdr:rowOff>0</xdr:rowOff>
    </xdr:from>
    <xdr:to>
      <xdr:col>2</xdr:col>
      <xdr:colOff>86591</xdr:colOff>
      <xdr:row>23</xdr:row>
      <xdr:rowOff>2805546</xdr:rowOff>
    </xdr:to>
    <xdr:graphicFrame macro="">
      <xdr:nvGraphicFramePr>
        <xdr:cNvPr id="21" name="Grafikon 20">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xdr:col>
      <xdr:colOff>606135</xdr:colOff>
      <xdr:row>23</xdr:row>
      <xdr:rowOff>18343</xdr:rowOff>
    </xdr:from>
    <xdr:to>
      <xdr:col>4</xdr:col>
      <xdr:colOff>77931</xdr:colOff>
      <xdr:row>24</xdr:row>
      <xdr:rowOff>17319</xdr:rowOff>
    </xdr:to>
    <xdr:graphicFrame macro="">
      <xdr:nvGraphicFramePr>
        <xdr:cNvPr id="22" name="Grafikon 21">
          <a:extLst>
            <a:ext uri="{FF2B5EF4-FFF2-40B4-BE49-F238E27FC236}">
              <a16:creationId xmlns:a16="http://schemas.microsoft.com/office/drawing/2014/main" id="{00000000-0008-0000-0100-000016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9</xdr:row>
      <xdr:rowOff>83588</xdr:rowOff>
    </xdr:from>
    <xdr:to>
      <xdr:col>1</xdr:col>
      <xdr:colOff>2212730</xdr:colOff>
      <xdr:row>10</xdr:row>
      <xdr:rowOff>1</xdr:rowOff>
    </xdr:to>
    <xdr:graphicFrame macro="">
      <xdr:nvGraphicFramePr>
        <xdr:cNvPr id="23" name="Grafikon 22">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0.08457</cdr:x>
      <cdr:y>0</cdr:y>
    </cdr:from>
    <cdr:to>
      <cdr:x>0.73232</cdr:x>
      <cdr:y>0.06473</cdr:y>
    </cdr:to>
    <cdr:sp macro="" textlink="">
      <cdr:nvSpPr>
        <cdr:cNvPr id="2" name="PoljeZBesedilom 1"/>
        <cdr:cNvSpPr txBox="1"/>
      </cdr:nvSpPr>
      <cdr:spPr>
        <a:xfrm xmlns:a="http://schemas.openxmlformats.org/drawingml/2006/main">
          <a:off x="185804" y="0"/>
          <a:ext cx="1423172" cy="1833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a:latin typeface="Arial Narrow" panose="020B0606020202030204" pitchFamily="34" charset="0"/>
              <a:cs typeface="Arial" panose="020B0604020202020204" pitchFamily="34" charset="0"/>
            </a:rPr>
            <a:t>v %, 6-mesečne drseče sredine</a:t>
          </a:r>
        </a:p>
      </cdr:txBody>
    </cdr:sp>
  </cdr:relSizeAnchor>
</c:userShapes>
</file>

<file path=xl/drawings/drawing11.xml><?xml version="1.0" encoding="utf-8"?>
<c:userShapes xmlns:c="http://schemas.openxmlformats.org/drawingml/2006/chart">
  <cdr:relSizeAnchor xmlns:cdr="http://schemas.openxmlformats.org/drawingml/2006/chartDrawing">
    <cdr:from>
      <cdr:x>0.11256</cdr:x>
      <cdr:y>0.03652</cdr:y>
    </cdr:from>
    <cdr:to>
      <cdr:x>0.22693</cdr:x>
      <cdr:y>0.0913</cdr:y>
    </cdr:to>
    <cdr:sp macro="" textlink="">
      <cdr:nvSpPr>
        <cdr:cNvPr id="20" name="PoljeZBesedilom 19"/>
        <cdr:cNvSpPr txBox="1"/>
      </cdr:nvSpPr>
      <cdr:spPr>
        <a:xfrm xmlns:a="http://schemas.openxmlformats.org/drawingml/2006/main">
          <a:off x="899948" y="183931"/>
          <a:ext cx="914400" cy="27589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l-SI" sz="1100"/>
        </a:p>
      </cdr:txBody>
    </cdr:sp>
  </cdr:relSizeAnchor>
  <cdr:relSizeAnchor xmlns:cdr="http://schemas.openxmlformats.org/drawingml/2006/chartDrawing">
    <cdr:from>
      <cdr:x>0.07424</cdr:x>
      <cdr:y>0.02502</cdr:y>
    </cdr:from>
    <cdr:to>
      <cdr:x>0.27913</cdr:x>
      <cdr:y>0.07889</cdr:y>
    </cdr:to>
    <cdr:sp macro="" textlink="">
      <cdr:nvSpPr>
        <cdr:cNvPr id="21" name="PoljeZBesedilom 20"/>
        <cdr:cNvSpPr txBox="1"/>
      </cdr:nvSpPr>
      <cdr:spPr>
        <a:xfrm xmlns:a="http://schemas.openxmlformats.org/drawingml/2006/main">
          <a:off x="164279" y="70885"/>
          <a:ext cx="453366" cy="1526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a:t>
          </a:r>
          <a:r>
            <a:rPr lang="sl-SI" sz="700" i="1" baseline="0">
              <a:latin typeface="Arial Narrow" panose="020B0606020202030204" pitchFamily="34" charset="0"/>
              <a:cs typeface="Arial" panose="020B0604020202020204" pitchFamily="34" charset="0"/>
            </a:rPr>
            <a:t> mrd</a:t>
          </a:r>
          <a:r>
            <a:rPr lang="sl-SI" sz="700" i="1">
              <a:latin typeface="Arial Narrow" panose="020B0606020202030204" pitchFamily="34" charset="0"/>
              <a:cs typeface="Arial" panose="020B0604020202020204" pitchFamily="34" charset="0"/>
            </a:rPr>
            <a:t> EUR</a:t>
          </a:r>
          <a:r>
            <a:rPr lang="sl-SI" sz="700" i="1" baseline="0">
              <a:latin typeface="Arial Narrow" panose="020B0606020202030204" pitchFamily="34" charset="0"/>
              <a:cs typeface="Arial" panose="020B0604020202020204" pitchFamily="34" charset="0"/>
            </a:rPr>
            <a:t>              </a:t>
          </a:r>
          <a:r>
            <a:rPr lang="sl-SI" sz="700" baseline="0">
              <a:latin typeface="Arial Narrow" panose="020B0606020202030204" pitchFamily="34" charset="0"/>
              <a:cs typeface="Arial" panose="020B0604020202020204" pitchFamily="34" charset="0"/>
            </a:rPr>
            <a:t>        	                                  </a:t>
          </a:r>
          <a:r>
            <a:rPr lang="sl-SI" sz="700" i="1" baseline="0">
              <a:latin typeface="Arial Narrow" panose="020B0606020202030204" pitchFamily="34" charset="0"/>
              <a:cs typeface="Arial" panose="020B0604020202020204" pitchFamily="34" charset="0"/>
            </a:rPr>
            <a:t>v %</a:t>
          </a:r>
          <a:endParaRPr lang="sl-SI" sz="700" i="1">
            <a:latin typeface="Arial Narrow" panose="020B0606020202030204" pitchFamily="34" charset="0"/>
            <a:cs typeface="Arial" panose="020B06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0.06973</cdr:x>
      <cdr:y>0.0084</cdr:y>
    </cdr:from>
    <cdr:to>
      <cdr:x>0.40672</cdr:x>
      <cdr:y>0.06209</cdr:y>
    </cdr:to>
    <cdr:sp macro="" textlink="">
      <cdr:nvSpPr>
        <cdr:cNvPr id="2" name="PoljeZBesedilom 1"/>
        <cdr:cNvSpPr txBox="1"/>
      </cdr:nvSpPr>
      <cdr:spPr>
        <a:xfrm xmlns:a="http://schemas.openxmlformats.org/drawingml/2006/main">
          <a:off x="154746" y="23812"/>
          <a:ext cx="747829" cy="15214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l-SI" sz="700" b="0" i="1" baseline="0">
              <a:effectLst/>
              <a:latin typeface="Arial Narrow" panose="020B0606020202030204" pitchFamily="34" charset="0"/>
              <a:ea typeface="+mn-ea"/>
              <a:cs typeface="Arial" panose="020B0604020202020204" pitchFamily="34" charset="0"/>
            </a:rPr>
            <a:t>medletno v %</a:t>
          </a:r>
          <a:endParaRPr lang="sl-SI" sz="700">
            <a:effectLst/>
            <a:latin typeface="Arial Narrow" panose="020B0606020202030204" pitchFamily="34" charset="0"/>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sl-SI" sz="700" i="1">
            <a:effectLst/>
            <a:latin typeface="Arial Narrow" panose="020B0606020202030204" pitchFamily="34" charset="0"/>
            <a:cs typeface="Arial" panose="020B0604020202020204" pitchFamily="34" charset="0"/>
          </a:endParaRPr>
        </a:p>
        <a:p xmlns:a="http://schemas.openxmlformats.org/drawingml/2006/main">
          <a:endParaRPr lang="sl-SI" sz="700" i="1">
            <a:latin typeface="Arial Narrow" panose="020B060602020203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0.07398</cdr:x>
      <cdr:y>0.01469</cdr:y>
    </cdr:from>
    <cdr:to>
      <cdr:x>0.27293</cdr:x>
      <cdr:y>0.06471</cdr:y>
    </cdr:to>
    <cdr:sp macro="" textlink="">
      <cdr:nvSpPr>
        <cdr:cNvPr id="4" name="PoljeZBesedilom 1"/>
        <cdr:cNvSpPr txBox="1"/>
      </cdr:nvSpPr>
      <cdr:spPr>
        <a:xfrm xmlns:a="http://schemas.openxmlformats.org/drawingml/2006/main">
          <a:off x="164331" y="41672"/>
          <a:ext cx="441924" cy="14194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l-SI" sz="700" b="0" i="1" baseline="0">
              <a:effectLst/>
              <a:latin typeface="Arial Narrow" panose="020B0606020202030204" pitchFamily="34" charset="0"/>
              <a:ea typeface="+mn-ea"/>
              <a:cs typeface="Arial" panose="020B0604020202020204" pitchFamily="34" charset="0"/>
            </a:rPr>
            <a:t>medletno v %</a:t>
          </a:r>
          <a:endParaRPr lang="sl-SI" sz="700" i="1">
            <a:effectLst/>
            <a:latin typeface="Arial Narrow" panose="020B0606020202030204" pitchFamily="34" charset="0"/>
            <a:cs typeface="Arial" panose="020B0604020202020204" pitchFamily="34" charset="0"/>
          </a:endParaRPr>
        </a:p>
        <a:p xmlns:a="http://schemas.openxmlformats.org/drawingml/2006/main">
          <a:endParaRPr lang="sl-SI" sz="700">
            <a:latin typeface="Arial Narrow" panose="020B060602020203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0.06001</cdr:x>
      <cdr:y>0.01683</cdr:y>
    </cdr:from>
    <cdr:to>
      <cdr:x>0.21178</cdr:x>
      <cdr:y>0.07918</cdr:y>
    </cdr:to>
    <cdr:sp macro="" textlink="">
      <cdr:nvSpPr>
        <cdr:cNvPr id="4" name="PoljeZBesedilom 3"/>
        <cdr:cNvSpPr txBox="1"/>
      </cdr:nvSpPr>
      <cdr:spPr>
        <a:xfrm xmlns:a="http://schemas.openxmlformats.org/drawingml/2006/main">
          <a:off x="132770" y="47626"/>
          <a:ext cx="335768" cy="1764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 %</a:t>
          </a:r>
        </a:p>
      </cdr:txBody>
    </cdr:sp>
  </cdr:relSizeAnchor>
</c:userShapes>
</file>

<file path=xl/drawings/drawing5.xml><?xml version="1.0" encoding="utf-8"?>
<c:userShapes xmlns:c="http://schemas.openxmlformats.org/drawingml/2006/chart">
  <cdr:relSizeAnchor xmlns:cdr="http://schemas.openxmlformats.org/drawingml/2006/chartDrawing">
    <cdr:from>
      <cdr:x>0.09145</cdr:x>
      <cdr:y>0.0126</cdr:y>
    </cdr:from>
    <cdr:to>
      <cdr:x>0.30597</cdr:x>
      <cdr:y>0.07042</cdr:y>
    </cdr:to>
    <cdr:sp macro="" textlink="">
      <cdr:nvSpPr>
        <cdr:cNvPr id="2" name="PoljeZBesedilom 1"/>
        <cdr:cNvSpPr txBox="1"/>
      </cdr:nvSpPr>
      <cdr:spPr>
        <a:xfrm xmlns:a="http://schemas.openxmlformats.org/drawingml/2006/main">
          <a:off x="201827" y="35720"/>
          <a:ext cx="473448" cy="16392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l-SI" sz="700" b="0" i="1" baseline="0">
              <a:effectLst/>
              <a:latin typeface="Arial Narrow" panose="020B0606020202030204" pitchFamily="34" charset="0"/>
              <a:ea typeface="+mn-ea"/>
              <a:cs typeface="Arial" panose="020B0604020202020204" pitchFamily="34" charset="0"/>
            </a:rPr>
            <a:t>medletno v %</a:t>
          </a:r>
          <a:endParaRPr lang="sl-SI" sz="700" i="1">
            <a:effectLst/>
            <a:latin typeface="Arial Narrow" panose="020B060602020203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0.08354</cdr:x>
      <cdr:y>0.02024</cdr:y>
    </cdr:from>
    <cdr:to>
      <cdr:x>0.19238</cdr:x>
      <cdr:y>0.06508</cdr:y>
    </cdr:to>
    <cdr:sp macro="" textlink="">
      <cdr:nvSpPr>
        <cdr:cNvPr id="2" name="PoljeZBesedilom 1"/>
        <cdr:cNvSpPr txBox="1"/>
      </cdr:nvSpPr>
      <cdr:spPr>
        <a:xfrm xmlns:a="http://schemas.openxmlformats.org/drawingml/2006/main">
          <a:off x="183540" y="65483"/>
          <a:ext cx="239132" cy="14506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 %</a:t>
          </a:r>
        </a:p>
      </cdr:txBody>
    </cdr:sp>
  </cdr:relSizeAnchor>
</c:userShapes>
</file>

<file path=xl/drawings/drawing7.xml><?xml version="1.0" encoding="utf-8"?>
<c:userShapes xmlns:c="http://schemas.openxmlformats.org/drawingml/2006/chart">
  <cdr:relSizeAnchor xmlns:cdr="http://schemas.openxmlformats.org/drawingml/2006/chartDrawing">
    <cdr:from>
      <cdr:x>0.06154</cdr:x>
      <cdr:y>0.0021</cdr:y>
    </cdr:from>
    <cdr:to>
      <cdr:x>0.42959</cdr:x>
      <cdr:y>0.08021</cdr:y>
    </cdr:to>
    <cdr:sp macro="" textlink="">
      <cdr:nvSpPr>
        <cdr:cNvPr id="2" name="PoljeZBesedilom 1"/>
        <cdr:cNvSpPr txBox="1"/>
      </cdr:nvSpPr>
      <cdr:spPr>
        <a:xfrm xmlns:a="http://schemas.openxmlformats.org/drawingml/2006/main">
          <a:off x="135206" y="5953"/>
          <a:ext cx="808666" cy="22123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l-SI" sz="700" i="1">
              <a:latin typeface="Arial Narrow" panose="020B0606020202030204" pitchFamily="34" charset="0"/>
              <a:cs typeface="Arial" panose="020B0604020202020204" pitchFamily="34" charset="0"/>
            </a:rPr>
            <a:t>v mrd EUR 					</a:t>
          </a:r>
          <a:r>
            <a:rPr lang="sl-SI" sz="700" i="1" baseline="0">
              <a:latin typeface="Arial Narrow" panose="020B0606020202030204" pitchFamily="34" charset="0"/>
              <a:cs typeface="Arial" panose="020B0604020202020204" pitchFamily="34" charset="0"/>
            </a:rPr>
            <a:t> </a:t>
          </a:r>
          <a:r>
            <a:rPr lang="sl-SI" sz="700" i="1">
              <a:latin typeface="Arial Narrow" panose="020B0606020202030204" pitchFamily="34" charset="0"/>
              <a:cs typeface="Arial" panose="020B0604020202020204" pitchFamily="34" charset="0"/>
            </a:rPr>
            <a:t>v %</a:t>
          </a:r>
        </a:p>
      </cdr:txBody>
    </cdr:sp>
  </cdr:relSizeAnchor>
  <cdr:relSizeAnchor xmlns:cdr="http://schemas.openxmlformats.org/drawingml/2006/chartDrawing">
    <cdr:from>
      <cdr:x>0.76263</cdr:x>
      <cdr:y>0.0042</cdr:y>
    </cdr:from>
    <cdr:to>
      <cdr:x>0.97561</cdr:x>
      <cdr:y>0.08231</cdr:y>
    </cdr:to>
    <cdr:sp macro="" textlink="">
      <cdr:nvSpPr>
        <cdr:cNvPr id="3" name="PoljeZBesedilom 1"/>
        <cdr:cNvSpPr txBox="1"/>
      </cdr:nvSpPr>
      <cdr:spPr>
        <a:xfrm xmlns:a="http://schemas.openxmlformats.org/drawingml/2006/main">
          <a:off x="1675610" y="11906"/>
          <a:ext cx="467973" cy="22123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a:latin typeface="Arial Narrow" panose="020B0606020202030204" pitchFamily="34" charset="0"/>
              <a:cs typeface="Arial" panose="020B0604020202020204" pitchFamily="34" charset="0"/>
            </a:rPr>
            <a:t>v %					</a:t>
          </a:r>
          <a:r>
            <a:rPr lang="sl-SI" sz="700" i="1" baseline="0">
              <a:latin typeface="Arial Narrow" panose="020B0606020202030204" pitchFamily="34" charset="0"/>
              <a:cs typeface="Arial" panose="020B0604020202020204" pitchFamily="34" charset="0"/>
            </a:rPr>
            <a:t> </a:t>
          </a:r>
          <a:r>
            <a:rPr lang="sl-SI" sz="700" i="1">
              <a:latin typeface="Arial Narrow" panose="020B0606020202030204" pitchFamily="34" charset="0"/>
              <a:cs typeface="Arial" panose="020B0604020202020204" pitchFamily="34" charset="0"/>
            </a:rPr>
            <a:t>v %</a:t>
          </a:r>
        </a:p>
      </cdr:txBody>
    </cdr:sp>
  </cdr:relSizeAnchor>
</c:userShapes>
</file>

<file path=xl/drawings/drawing8.xml><?xml version="1.0" encoding="utf-8"?>
<c:userShapes xmlns:c="http://schemas.openxmlformats.org/drawingml/2006/chart">
  <cdr:relSizeAnchor xmlns:cdr="http://schemas.openxmlformats.org/drawingml/2006/chartDrawing">
    <cdr:from>
      <cdr:x>0.06274</cdr:x>
      <cdr:y>0.02773</cdr:y>
    </cdr:from>
    <cdr:to>
      <cdr:x>0.34422</cdr:x>
      <cdr:y>0.07614</cdr:y>
    </cdr:to>
    <cdr:sp macro="" textlink="">
      <cdr:nvSpPr>
        <cdr:cNvPr id="3" name="PoljeZBesedilom 1"/>
        <cdr:cNvSpPr txBox="1"/>
      </cdr:nvSpPr>
      <cdr:spPr>
        <a:xfrm xmlns:a="http://schemas.openxmlformats.org/drawingml/2006/main">
          <a:off x="137686" y="78463"/>
          <a:ext cx="617770" cy="136986"/>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baseline="0">
              <a:effectLst/>
              <a:latin typeface="Arial Narrow" panose="020B0606020202030204" pitchFamily="34" charset="0"/>
              <a:ea typeface="+mn-ea"/>
              <a:cs typeface="Arial" panose="020B0604020202020204" pitchFamily="34" charset="0"/>
            </a:rPr>
            <a:t>v %</a:t>
          </a:r>
          <a:endParaRPr lang="sl-SI" sz="700" i="1">
            <a:effectLst/>
            <a:latin typeface="Arial Narrow" panose="020B0606020202030204" pitchFamily="34" charset="0"/>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0.08618</cdr:x>
      <cdr:y>0</cdr:y>
    </cdr:from>
    <cdr:to>
      <cdr:x>0.99401</cdr:x>
      <cdr:y>0.07423</cdr:y>
    </cdr:to>
    <cdr:sp macro="" textlink="">
      <cdr:nvSpPr>
        <cdr:cNvPr id="2" name="PoljeZBesedilom 1"/>
        <cdr:cNvSpPr txBox="1"/>
      </cdr:nvSpPr>
      <cdr:spPr>
        <a:xfrm xmlns:a="http://schemas.openxmlformats.org/drawingml/2006/main">
          <a:off x="190198" y="0"/>
          <a:ext cx="2003513" cy="2107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l-SI" sz="700" i="1">
              <a:latin typeface="Arial Narrow" panose="020B0606020202030204" pitchFamily="34" charset="0"/>
              <a:cs typeface="Arial" panose="020B0604020202020204" pitchFamily="34" charset="0"/>
            </a:rPr>
            <a:t>v %, 6-mesečne drseče sredine</a:t>
          </a:r>
        </a:p>
      </cdr:txBody>
    </cdr:sp>
  </cdr:relSizeAnchor>
</c:userShapes>
</file>

<file path=xl/theme/theme1.xml><?xml version="1.0" encoding="utf-8"?>
<a:theme xmlns:a="http://schemas.openxmlformats.org/drawingml/2006/main" name="Officeova tema">
  <a:themeElements>
    <a:clrScheme name="BS paleta">
      <a:dk1>
        <a:srgbClr val="000000"/>
      </a:dk1>
      <a:lt1>
        <a:srgbClr val="FFFFFF"/>
      </a:lt1>
      <a:dk2>
        <a:srgbClr val="1D694F"/>
      </a:dk2>
      <a:lt2>
        <a:srgbClr val="619684"/>
      </a:lt2>
      <a:accent1>
        <a:srgbClr val="A5C3B9"/>
      </a:accent1>
      <a:accent2>
        <a:srgbClr val="AE924D"/>
      </a:accent2>
      <a:accent3>
        <a:srgbClr val="C6B382"/>
      </a:accent3>
      <a:accent4>
        <a:srgbClr val="DED3B7"/>
      </a:accent4>
      <a:accent5>
        <a:srgbClr val="97BFCD"/>
      </a:accent5>
      <a:accent6>
        <a:srgbClr val="CA695C"/>
      </a:accent6>
      <a:hlink>
        <a:srgbClr val="0563C1"/>
      </a:hlink>
      <a:folHlink>
        <a:srgbClr val="954F72"/>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dimension ref="A1:G103"/>
  <sheetViews>
    <sheetView showGridLines="0" zoomScaleNormal="100" workbookViewId="0"/>
  </sheetViews>
  <sheetFormatPr defaultColWidth="8.85546875" defaultRowHeight="16.5"/>
  <cols>
    <col min="1" max="1" width="19.5703125" style="51" customWidth="1"/>
    <col min="2" max="2" width="11.140625" style="51" customWidth="1"/>
    <col min="3" max="3" width="20.42578125" style="51" bestFit="1" customWidth="1"/>
    <col min="4" max="10" width="8.85546875" style="51"/>
    <col min="11" max="11" width="8.5703125" style="51" customWidth="1"/>
    <col min="12" max="16384" width="8.85546875" style="51"/>
  </cols>
  <sheetData>
    <row r="1" spans="1:3">
      <c r="A1" s="50" t="s">
        <v>201</v>
      </c>
      <c r="B1" s="368" t="str">
        <f>"(podatki do " &amp; TEXT(B100,"dd.mm.yyyy") &amp; ")"</f>
        <v>(podatki do 31.05.2026)</v>
      </c>
      <c r="C1" s="369"/>
    </row>
    <row r="3" spans="1:3">
      <c r="B3" s="50" t="s">
        <v>135</v>
      </c>
    </row>
    <row r="4" spans="1:3">
      <c r="B4" s="50"/>
    </row>
    <row r="5" spans="1:3" ht="24.95" customHeight="1">
      <c r="B5" s="52" t="s">
        <v>155</v>
      </c>
    </row>
    <row r="6" spans="1:3" s="53" customFormat="1">
      <c r="B6" s="54">
        <v>1</v>
      </c>
      <c r="C6" s="55" t="s">
        <v>156</v>
      </c>
    </row>
    <row r="7" spans="1:3" s="53" customFormat="1">
      <c r="B7" s="54">
        <v>2</v>
      </c>
      <c r="C7" s="55" t="s">
        <v>191</v>
      </c>
    </row>
    <row r="8" spans="1:3" ht="24.95" customHeight="1">
      <c r="B8" s="50" t="s">
        <v>246</v>
      </c>
      <c r="C8" s="52"/>
    </row>
    <row r="9" spans="1:3" s="53" customFormat="1">
      <c r="B9" s="54">
        <v>3</v>
      </c>
      <c r="C9" s="55" t="s">
        <v>133</v>
      </c>
    </row>
    <row r="10" spans="1:3" s="53" customFormat="1">
      <c r="B10" s="54">
        <v>4</v>
      </c>
      <c r="C10" s="55" t="s">
        <v>134</v>
      </c>
    </row>
    <row r="11" spans="1:3" s="53" customFormat="1">
      <c r="B11" s="54">
        <v>5</v>
      </c>
      <c r="C11" s="55" t="s">
        <v>152</v>
      </c>
    </row>
    <row r="12" spans="1:3" ht="24.95" customHeight="1">
      <c r="B12" s="50" t="s">
        <v>157</v>
      </c>
      <c r="C12" s="50"/>
    </row>
    <row r="13" spans="1:3" s="53" customFormat="1">
      <c r="B13" s="54">
        <v>6</v>
      </c>
      <c r="C13" s="55" t="s">
        <v>207</v>
      </c>
    </row>
    <row r="14" spans="1:3" s="53" customFormat="1">
      <c r="B14" s="54">
        <v>7</v>
      </c>
      <c r="C14" s="55" t="s">
        <v>163</v>
      </c>
    </row>
    <row r="15" spans="1:3" s="50" customFormat="1" ht="24.95" customHeight="1">
      <c r="B15" s="50" t="s">
        <v>161</v>
      </c>
      <c r="C15" s="51"/>
    </row>
    <row r="16" spans="1:3" s="53" customFormat="1">
      <c r="B16" s="54">
        <v>8</v>
      </c>
      <c r="C16" s="55" t="s">
        <v>153</v>
      </c>
    </row>
    <row r="17" spans="2:5" s="53" customFormat="1">
      <c r="B17" s="54">
        <v>9</v>
      </c>
      <c r="C17" s="55" t="s">
        <v>154</v>
      </c>
    </row>
    <row r="18" spans="2:5" s="53" customFormat="1">
      <c r="B18" s="54">
        <v>10</v>
      </c>
      <c r="C18" s="56" t="s">
        <v>165</v>
      </c>
    </row>
    <row r="19" spans="2:5" s="53" customFormat="1">
      <c r="B19" s="54">
        <v>11</v>
      </c>
      <c r="C19" s="56" t="s">
        <v>166</v>
      </c>
    </row>
    <row r="20" spans="2:5" s="53" customFormat="1">
      <c r="B20" s="54">
        <v>12</v>
      </c>
      <c r="C20" s="56" t="s">
        <v>167</v>
      </c>
    </row>
    <row r="21" spans="2:5" s="53" customFormat="1">
      <c r="B21" s="54"/>
      <c r="C21" s="56"/>
    </row>
    <row r="22" spans="2:5" s="53" customFormat="1">
      <c r="B22" s="50" t="s">
        <v>215</v>
      </c>
      <c r="C22" s="56"/>
    </row>
    <row r="23" spans="2:5" s="53" customFormat="1">
      <c r="B23" s="54">
        <v>13</v>
      </c>
      <c r="C23" s="56" t="s">
        <v>215</v>
      </c>
      <c r="D23" s="56"/>
    </row>
    <row r="24" spans="2:5" ht="14.45" customHeight="1">
      <c r="B24" s="50"/>
    </row>
    <row r="25" spans="2:5" s="54" customFormat="1">
      <c r="B25" s="50" t="s">
        <v>202</v>
      </c>
    </row>
    <row r="26" spans="2:5" s="54" customFormat="1">
      <c r="B26" s="54">
        <v>14</v>
      </c>
      <c r="C26" s="55" t="s">
        <v>202</v>
      </c>
    </row>
    <row r="27" spans="2:5" s="54" customFormat="1"/>
    <row r="28" spans="2:5" s="54" customFormat="1">
      <c r="E28" s="53"/>
    </row>
    <row r="29" spans="2:5" s="54" customFormat="1"/>
    <row r="30" spans="2:5" s="54" customFormat="1"/>
    <row r="31" spans="2:5" s="54" customFormat="1"/>
    <row r="33" spans="1:7" ht="17.25" thickBot="1"/>
    <row r="34" spans="1:7" ht="98.25" customHeight="1" thickBot="1">
      <c r="A34" s="365" t="s">
        <v>208</v>
      </c>
      <c r="B34" s="366"/>
      <c r="C34" s="366"/>
      <c r="D34" s="366"/>
      <c r="E34" s="366"/>
      <c r="F34" s="366"/>
      <c r="G34" s="367"/>
    </row>
    <row r="100" spans="2:2">
      <c r="B100" s="27">
        <v>46173</v>
      </c>
    </row>
    <row r="103" spans="2:2">
      <c r="B103" s="27"/>
    </row>
  </sheetData>
  <mergeCells count="2">
    <mergeCell ref="A34:G34"/>
    <mergeCell ref="B1:C1"/>
  </mergeCells>
  <hyperlinks>
    <hyperlink ref="C6" location="'1'!A1" display="Grafični prikazi" xr:uid="{00000000-0004-0000-0000-000000000000}"/>
    <hyperlink ref="C7" location="'2'!A1" display="Serije grafov" xr:uid="{00000000-0004-0000-0000-000001000000}"/>
    <hyperlink ref="C9" location="'3'!A1" display="Bilanca stanja" xr:uid="{00000000-0004-0000-0000-000002000000}"/>
    <hyperlink ref="C11" location="'5'!A1" display="Nekateri kazalci poslovanja" xr:uid="{00000000-0004-0000-0000-000003000000}"/>
    <hyperlink ref="C14" location="'7'!A1" display="Primerjava slovenskih obrestnih mer z obrestnimi merami v evrskem območju za nove posle, sklenjene s fiksno obrestno mero" xr:uid="{00000000-0004-0000-0000-000004000000}"/>
    <hyperlink ref="C16" location="'8'!A1" display="NPE po skupinah komitentov" xr:uid="{00000000-0004-0000-0000-000005000000}"/>
    <hyperlink ref="C17" location="'9'!A1" display="NPE za podjetja" xr:uid="{00000000-0004-0000-0000-000006000000}"/>
    <hyperlink ref="B5" location="Slike!A1" display="Slike" xr:uid="{00000000-0004-0000-0000-000007000000}"/>
    <hyperlink ref="C13" location="'6'!A1" display="Primerjava slovenskih obrestnih mer z obrestnimi merami v evrskem območju za nove posle, sklenjene z variabilno obrestno mero" xr:uid="{00000000-0004-0000-0000-000008000000}"/>
    <hyperlink ref="C18" location="'10'!A1" display="Izpostavljenosti po skupinah kreditnega tveganja po skupinah komitentov" xr:uid="{00000000-0004-0000-0000-000009000000}"/>
    <hyperlink ref="C19" location="'11'!A1" display="Izpostavljenosti po skupinah kreditnega tveganja po dejavnosti nefinančnih družb" xr:uid="{00000000-0004-0000-0000-00000A000000}"/>
    <hyperlink ref="C20" location="'12'!A1" display="Pokritost NPE in skupin kreditnega tveganja z oslabitvami in rezervacijami, po skupinah komitentov" xr:uid="{00000000-0004-0000-0000-00000B000000}"/>
    <hyperlink ref="C10" location="'4'!A1" display="Izkaz poslovnega izida " xr:uid="{00000000-0004-0000-0000-00000C000000}"/>
    <hyperlink ref="C26" location="'13'!A1" display="Legenda kratic" xr:uid="{00000000-0004-0000-0000-00000D000000}"/>
    <hyperlink ref="C23" location="'13'!A1" display="Zbrani kazalci poslovanja bančnega sistema" xr:uid="{00000000-0004-0000-0000-00000E000000}"/>
  </hyperlinks>
  <pageMargins left="0.7" right="0.7" top="0.75" bottom="0.75" header="0.3" footer="0.3"/>
  <pageSetup paperSize="8"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A1:T32"/>
  <sheetViews>
    <sheetView showGridLines="0" topLeftCell="B1" zoomScale="115" zoomScaleNormal="115" workbookViewId="0">
      <selection activeCell="B1" sqref="B1"/>
    </sheetView>
  </sheetViews>
  <sheetFormatPr defaultColWidth="0" defaultRowHeight="13.5" zeroHeight="1"/>
  <cols>
    <col min="1" max="1" width="9.140625" style="96" hidden="1" customWidth="1"/>
    <col min="2" max="2" width="27.42578125" style="191" customWidth="1"/>
    <col min="3" max="5" width="7" style="96" hidden="1" customWidth="1"/>
    <col min="6" max="6" width="11.85546875" style="96" bestFit="1" customWidth="1"/>
    <col min="7" max="7" width="0.85546875" style="96" customWidth="1"/>
    <col min="8" max="8" width="7" style="96" hidden="1" customWidth="1"/>
    <col min="9" max="9" width="2.140625" style="96" hidden="1" customWidth="1"/>
    <col min="10" max="10" width="8.140625" style="96" customWidth="1"/>
    <col min="11" max="11" width="1.42578125" style="96" customWidth="1"/>
    <col min="12" max="12" width="6" style="96" customWidth="1"/>
    <col min="13" max="13" width="5.85546875" style="212" customWidth="1"/>
    <col min="14" max="14" width="5.85546875" style="96" customWidth="1"/>
    <col min="15" max="15" width="6.140625" style="96" customWidth="1"/>
    <col min="16" max="16" width="1.5703125" style="96" customWidth="1"/>
    <col min="17" max="19" width="5.85546875" style="96" customWidth="1"/>
    <col min="20" max="20" width="6" style="96" customWidth="1"/>
    <col min="21" max="16384" width="9.140625" style="96" hidden="1"/>
  </cols>
  <sheetData>
    <row r="1" spans="1:20" ht="21.75" customHeight="1">
      <c r="B1" s="47" t="s">
        <v>164</v>
      </c>
    </row>
    <row r="2" spans="1:20" ht="14.45" customHeight="1">
      <c r="B2" s="44"/>
      <c r="C2" s="393" t="s">
        <v>96</v>
      </c>
      <c r="D2" s="393"/>
      <c r="E2" s="393"/>
      <c r="F2" s="393"/>
      <c r="G2" s="393"/>
      <c r="H2" s="393"/>
      <c r="I2" s="393"/>
      <c r="J2" s="393"/>
      <c r="K2" s="45"/>
      <c r="L2" s="393" t="s">
        <v>85</v>
      </c>
      <c r="M2" s="393"/>
      <c r="N2" s="393"/>
      <c r="O2" s="393"/>
      <c r="P2" s="45"/>
      <c r="Q2" s="394" t="s">
        <v>97</v>
      </c>
      <c r="R2" s="394"/>
      <c r="S2" s="394"/>
      <c r="T2" s="394"/>
    </row>
    <row r="3" spans="1:20" ht="14.1" customHeight="1">
      <c r="B3" s="167"/>
      <c r="C3" s="395" t="s">
        <v>8</v>
      </c>
      <c r="D3" s="395"/>
      <c r="E3" s="395"/>
      <c r="F3" s="395"/>
      <c r="G3" s="232"/>
      <c r="H3" s="395" t="s">
        <v>3</v>
      </c>
      <c r="I3" s="395"/>
      <c r="J3" s="395"/>
      <c r="K3" s="159"/>
      <c r="L3" s="395" t="s">
        <v>8</v>
      </c>
      <c r="M3" s="395"/>
      <c r="N3" s="395"/>
      <c r="O3" s="395"/>
      <c r="P3" s="159"/>
      <c r="Q3" s="395" t="s">
        <v>3</v>
      </c>
      <c r="R3" s="395"/>
      <c r="S3" s="395"/>
      <c r="T3" s="395"/>
    </row>
    <row r="4" spans="1:20" ht="14.1" customHeight="1">
      <c r="B4" s="168"/>
      <c r="C4" s="234"/>
      <c r="D4" s="234"/>
      <c r="E4" s="234"/>
      <c r="F4" s="340">
        <v>46173</v>
      </c>
      <c r="G4" s="230"/>
      <c r="H4" s="230">
        <v>45291</v>
      </c>
      <c r="I4" s="230">
        <v>45412</v>
      </c>
      <c r="J4" s="340">
        <v>46173</v>
      </c>
      <c r="K4" s="164"/>
      <c r="L4" s="230">
        <v>45291</v>
      </c>
      <c r="M4" s="230">
        <v>45657</v>
      </c>
      <c r="N4" s="230">
        <v>46022</v>
      </c>
      <c r="O4" s="340">
        <v>46173</v>
      </c>
      <c r="P4" s="164"/>
      <c r="Q4" s="230">
        <v>45291</v>
      </c>
      <c r="R4" s="230">
        <v>45657</v>
      </c>
      <c r="S4" s="230">
        <v>46022</v>
      </c>
      <c r="T4" s="340">
        <v>46173</v>
      </c>
    </row>
    <row r="5" spans="1:20" ht="14.1" customHeight="1">
      <c r="A5" s="96" t="s">
        <v>98</v>
      </c>
      <c r="B5" s="160" t="s">
        <v>280</v>
      </c>
      <c r="C5" s="142"/>
      <c r="D5" s="142"/>
      <c r="E5" s="142"/>
      <c r="F5" s="199">
        <v>115.101799</v>
      </c>
      <c r="G5" s="142"/>
      <c r="H5" s="143">
        <v>0.81818563477845574</v>
      </c>
      <c r="I5" s="143">
        <v>0.76104538486037943</v>
      </c>
      <c r="J5" s="144">
        <v>0.59329639991898742</v>
      </c>
      <c r="K5" s="142"/>
      <c r="L5" s="199">
        <v>2.7054299999999998</v>
      </c>
      <c r="M5" s="199">
        <v>2.8509159999999998</v>
      </c>
      <c r="N5" s="199">
        <v>2.8069320000000002</v>
      </c>
      <c r="O5" s="199">
        <v>2.9965419999999998</v>
      </c>
      <c r="P5" s="145"/>
      <c r="Q5" s="146">
        <v>2.0826139802631132</v>
      </c>
      <c r="R5" s="146">
        <v>2.3555667433354208</v>
      </c>
      <c r="S5" s="146">
        <v>2.3356821528724447</v>
      </c>
      <c r="T5" s="146">
        <v>2.6033841573579575</v>
      </c>
    </row>
    <row r="6" spans="1:20" ht="14.1" customHeight="1">
      <c r="A6" s="96" t="s">
        <v>99</v>
      </c>
      <c r="B6" s="258" t="s">
        <v>281</v>
      </c>
      <c r="C6" s="142"/>
      <c r="D6" s="142"/>
      <c r="E6" s="142"/>
      <c r="F6" s="199">
        <v>5472.7749020000001</v>
      </c>
      <c r="G6" s="142"/>
      <c r="H6" s="143">
        <v>29.209687356110663</v>
      </c>
      <c r="I6" s="143">
        <v>29.468169846562393</v>
      </c>
      <c r="J6" s="144">
        <v>28.209616835993927</v>
      </c>
      <c r="K6" s="142"/>
      <c r="L6" s="199">
        <v>108.952804</v>
      </c>
      <c r="M6" s="199">
        <v>122.11508000000001</v>
      </c>
      <c r="N6" s="199">
        <v>548.05453599999998</v>
      </c>
      <c r="O6" s="199">
        <v>524.30041200000005</v>
      </c>
      <c r="P6" s="145"/>
      <c r="Q6" s="146">
        <v>2.2349574521955811</v>
      </c>
      <c r="R6" s="146">
        <v>2.4238305438687093</v>
      </c>
      <c r="S6" s="146">
        <v>10.061416430057356</v>
      </c>
      <c r="T6" s="146">
        <v>9.5801567100520959</v>
      </c>
    </row>
    <row r="7" spans="1:20" ht="14.1" customHeight="1">
      <c r="A7" s="96" t="s">
        <v>100</v>
      </c>
      <c r="B7" s="160" t="s">
        <v>282</v>
      </c>
      <c r="C7" s="142"/>
      <c r="D7" s="142"/>
      <c r="E7" s="142"/>
      <c r="F7" s="199">
        <v>1542.871551</v>
      </c>
      <c r="G7" s="142"/>
      <c r="H7" s="143">
        <v>9.8001380638504081</v>
      </c>
      <c r="I7" s="143">
        <v>10.174865967041285</v>
      </c>
      <c r="J7" s="144">
        <v>7.9527873994890763</v>
      </c>
      <c r="K7" s="142"/>
      <c r="L7" s="199">
        <v>0.97023899999999996</v>
      </c>
      <c r="M7" s="199">
        <v>3.4348619999999999</v>
      </c>
      <c r="N7" s="199">
        <v>17.402393</v>
      </c>
      <c r="O7" s="199">
        <v>17.741689000000001</v>
      </c>
      <c r="P7" s="145"/>
      <c r="Q7" s="146">
        <v>5.8483479980651801E-2</v>
      </c>
      <c r="R7" s="146">
        <v>0.1980346201669877</v>
      </c>
      <c r="S7" s="146">
        <v>1.1852392261754252</v>
      </c>
      <c r="T7" s="146">
        <v>1.1499135484415968</v>
      </c>
    </row>
    <row r="8" spans="1:20" ht="14.1" customHeight="1">
      <c r="A8" s="96" t="s">
        <v>101</v>
      </c>
      <c r="B8" s="161" t="s">
        <v>283</v>
      </c>
      <c r="C8" s="142"/>
      <c r="D8" s="142"/>
      <c r="E8" s="142"/>
      <c r="F8" s="199">
        <v>2145.6953210000001</v>
      </c>
      <c r="G8" s="142"/>
      <c r="H8" s="143">
        <v>10.629435614890513</v>
      </c>
      <c r="I8" s="143">
        <v>11.200165125774767</v>
      </c>
      <c r="J8" s="144">
        <v>11.060064398057898</v>
      </c>
      <c r="K8" s="142"/>
      <c r="L8" s="199">
        <v>16.528175000000001</v>
      </c>
      <c r="M8" s="199">
        <v>25.673480000000001</v>
      </c>
      <c r="N8" s="199">
        <v>39.379463999999999</v>
      </c>
      <c r="O8" s="199">
        <v>38.609641000000003</v>
      </c>
      <c r="P8" s="145"/>
      <c r="Q8" s="146">
        <v>1.1524209067594302</v>
      </c>
      <c r="R8" s="146">
        <v>1.5236936665513412</v>
      </c>
      <c r="S8" s="146">
        <v>1.9332398974351315</v>
      </c>
      <c r="T8" s="146">
        <v>1.7993999717539579</v>
      </c>
    </row>
    <row r="9" spans="1:20" ht="14.1" customHeight="1">
      <c r="A9" s="96" t="s">
        <v>102</v>
      </c>
      <c r="B9" s="161" t="s">
        <v>284</v>
      </c>
      <c r="C9" s="142"/>
      <c r="D9" s="142"/>
      <c r="E9" s="142"/>
      <c r="F9" s="199">
        <v>3162.4372939999998</v>
      </c>
      <c r="G9" s="142"/>
      <c r="H9" s="143">
        <v>18.120561570903494</v>
      </c>
      <c r="I9" s="143">
        <v>18.409430504539483</v>
      </c>
      <c r="J9" s="144">
        <v>16.300897794827208</v>
      </c>
      <c r="K9" s="142"/>
      <c r="L9" s="199">
        <v>53.493755</v>
      </c>
      <c r="M9" s="199">
        <v>55.003763999999997</v>
      </c>
      <c r="N9" s="199">
        <v>35.342767000000002</v>
      </c>
      <c r="O9" s="199">
        <v>45.707419999999999</v>
      </c>
      <c r="P9" s="147"/>
      <c r="Q9" s="146">
        <v>1.7533312660816025</v>
      </c>
      <c r="R9" s="146">
        <v>1.8336990805927247</v>
      </c>
      <c r="S9" s="146">
        <v>1.1371849438435193</v>
      </c>
      <c r="T9" s="146">
        <v>1.4453225708765627</v>
      </c>
    </row>
    <row r="10" spans="1:20" ht="14.1" customHeight="1">
      <c r="A10" s="96" t="s">
        <v>103</v>
      </c>
      <c r="B10" s="161" t="s">
        <v>285</v>
      </c>
      <c r="C10" s="142"/>
      <c r="D10" s="142"/>
      <c r="E10" s="142"/>
      <c r="F10" s="199">
        <v>1646.7889050000001</v>
      </c>
      <c r="G10" s="142"/>
      <c r="H10" s="143">
        <v>9.1472106207400472</v>
      </c>
      <c r="I10" s="143">
        <v>8.3009660931938853</v>
      </c>
      <c r="J10" s="144">
        <v>8.4884331717789347</v>
      </c>
      <c r="K10" s="142"/>
      <c r="L10" s="199">
        <v>21.350442999999999</v>
      </c>
      <c r="M10" s="199">
        <v>18.912234999999999</v>
      </c>
      <c r="N10" s="199">
        <v>20.516577000000002</v>
      </c>
      <c r="O10" s="199">
        <v>34.175462000000003</v>
      </c>
      <c r="P10" s="145"/>
      <c r="Q10" s="146">
        <v>1.3834153690804831</v>
      </c>
      <c r="R10" s="146">
        <v>1.2572107781975863</v>
      </c>
      <c r="S10" s="146">
        <v>1.3544717569179339</v>
      </c>
      <c r="T10" s="146">
        <v>2.0752788591322213</v>
      </c>
    </row>
    <row r="11" spans="1:20" ht="14.1" customHeight="1">
      <c r="A11" s="96" t="s">
        <v>104</v>
      </c>
      <c r="B11" s="96" t="s">
        <v>286</v>
      </c>
      <c r="C11" s="142"/>
      <c r="D11" s="142"/>
      <c r="E11" s="142"/>
      <c r="F11" s="199">
        <v>586.43935499999998</v>
      </c>
      <c r="G11" s="142"/>
      <c r="H11" s="143">
        <v>2.8976860064420582</v>
      </c>
      <c r="I11" s="143">
        <v>2.9148494188705101</v>
      </c>
      <c r="J11" s="144">
        <v>3.0228229368709778</v>
      </c>
      <c r="K11" s="142"/>
      <c r="L11" s="199">
        <v>32.121937000000003</v>
      </c>
      <c r="M11" s="199">
        <v>21.615684999999999</v>
      </c>
      <c r="N11" s="199">
        <v>10.368245999999999</v>
      </c>
      <c r="O11" s="199">
        <v>9.4171669999999992</v>
      </c>
      <c r="P11" s="145"/>
      <c r="Q11" s="146">
        <v>6.5640947705353243</v>
      </c>
      <c r="R11" s="146">
        <v>4.0014565173362149</v>
      </c>
      <c r="S11" s="146">
        <v>1.8275466734131522</v>
      </c>
      <c r="T11" s="146">
        <v>1.605821116831424</v>
      </c>
    </row>
    <row r="12" spans="1:20" ht="14.1" customHeight="1">
      <c r="A12" s="96" t="s">
        <v>105</v>
      </c>
      <c r="B12" s="96" t="s">
        <v>287</v>
      </c>
      <c r="C12" s="142"/>
      <c r="D12" s="142"/>
      <c r="E12" s="142"/>
      <c r="F12" s="199">
        <v>869.03389400000003</v>
      </c>
      <c r="G12" s="142"/>
      <c r="H12" s="143">
        <v>3.7613047310341243</v>
      </c>
      <c r="I12" s="143">
        <v>3.8944521532705472</v>
      </c>
      <c r="J12" s="144">
        <v>4.4794667433284765</v>
      </c>
      <c r="K12" s="142"/>
      <c r="L12" s="199">
        <v>3.1618689999999998</v>
      </c>
      <c r="M12" s="199">
        <v>4.0554199999999998</v>
      </c>
      <c r="N12" s="199">
        <v>3.2410619999999999</v>
      </c>
      <c r="O12" s="199">
        <v>2.7801849999999999</v>
      </c>
      <c r="P12" s="145"/>
      <c r="Q12" s="146">
        <v>0.49888398090694108</v>
      </c>
      <c r="R12" s="146">
        <v>0.54941444568546105</v>
      </c>
      <c r="S12" s="146">
        <v>0.38317168040017274</v>
      </c>
      <c r="T12" s="146">
        <v>0.31991675114112406</v>
      </c>
    </row>
    <row r="13" spans="1:20" ht="14.1" customHeight="1">
      <c r="A13" s="96" t="s">
        <v>106</v>
      </c>
      <c r="B13" s="96" t="s">
        <v>288</v>
      </c>
      <c r="C13" s="142"/>
      <c r="D13" s="142"/>
      <c r="E13" s="142"/>
      <c r="F13" s="199">
        <v>191.47038900000001</v>
      </c>
      <c r="G13" s="142"/>
      <c r="H13" s="143">
        <v>0.76087526219390322</v>
      </c>
      <c r="I13" s="143">
        <v>0.88971614538097676</v>
      </c>
      <c r="J13" s="144">
        <v>0.98694106844314478</v>
      </c>
      <c r="K13" s="142"/>
      <c r="L13" s="199">
        <v>0.112472</v>
      </c>
      <c r="M13" s="199">
        <v>0.11681</v>
      </c>
      <c r="N13" s="199">
        <v>1.5481069999999999</v>
      </c>
      <c r="O13" s="199">
        <v>1.63395</v>
      </c>
      <c r="P13" s="145"/>
      <c r="Q13" s="146">
        <v>9.1047309743527371E-2</v>
      </c>
      <c r="R13" s="146">
        <v>9.6633490547030021E-2</v>
      </c>
      <c r="S13" s="146">
        <v>0.83774823103531726</v>
      </c>
      <c r="T13" s="146">
        <v>0.85336955157071304</v>
      </c>
    </row>
    <row r="14" spans="1:20" ht="14.1" customHeight="1">
      <c r="A14" s="96" t="s">
        <v>107</v>
      </c>
      <c r="B14" s="96" t="s">
        <v>289</v>
      </c>
      <c r="C14" s="142"/>
      <c r="D14" s="142"/>
      <c r="E14" s="142"/>
      <c r="F14" s="199">
        <v>1552.5877869999999</v>
      </c>
      <c r="G14" s="142"/>
      <c r="H14" s="143">
        <v>4.6999073064633077</v>
      </c>
      <c r="I14" s="143">
        <v>4.1198710465725545</v>
      </c>
      <c r="J14" s="144">
        <v>8.0028700905473045</v>
      </c>
      <c r="K14" s="142"/>
      <c r="L14" s="199">
        <v>11.402590999999999</v>
      </c>
      <c r="M14" s="199">
        <v>10.742660000000001</v>
      </c>
      <c r="N14" s="199">
        <v>3.7170459999999999</v>
      </c>
      <c r="O14" s="199">
        <v>4.0756189999999997</v>
      </c>
      <c r="P14" s="145"/>
      <c r="Q14" s="146">
        <v>0.98795615719415686</v>
      </c>
      <c r="R14" s="146">
        <v>0.87175243549984394</v>
      </c>
      <c r="S14" s="146">
        <v>0.28051991129763776</v>
      </c>
      <c r="T14" s="146">
        <v>0.26250489886147738</v>
      </c>
    </row>
    <row r="15" spans="1:20" ht="14.1" customHeight="1">
      <c r="A15" s="96" t="s">
        <v>108</v>
      </c>
      <c r="B15" s="157" t="s">
        <v>290</v>
      </c>
      <c r="C15" s="142"/>
      <c r="D15" s="142"/>
      <c r="E15" s="142"/>
      <c r="F15" s="199">
        <v>1776.049577</v>
      </c>
      <c r="G15" s="142"/>
      <c r="H15" s="143">
        <v>8.6948303127685556</v>
      </c>
      <c r="I15" s="143">
        <v>8.3678178362880971</v>
      </c>
      <c r="J15" s="144">
        <v>9.154711996393214</v>
      </c>
      <c r="K15" s="142"/>
      <c r="L15" s="199">
        <v>36.572305999999998</v>
      </c>
      <c r="M15" s="199">
        <v>37.083311999999999</v>
      </c>
      <c r="N15" s="199">
        <v>88.850987000000003</v>
      </c>
      <c r="O15" s="199">
        <v>75.133595</v>
      </c>
      <c r="P15" s="145"/>
      <c r="Q15" s="146">
        <v>2.6011472747278575</v>
      </c>
      <c r="R15" s="146">
        <v>2.5395274154213241</v>
      </c>
      <c r="S15" s="146">
        <v>5.1882617557344988</v>
      </c>
      <c r="T15" s="146">
        <v>4.2303771230818521</v>
      </c>
    </row>
    <row r="16" spans="1:20" ht="14.1" customHeight="1">
      <c r="A16" s="96" t="s">
        <v>109</v>
      </c>
      <c r="B16" s="96" t="s">
        <v>291</v>
      </c>
      <c r="C16" s="142"/>
      <c r="D16" s="142"/>
      <c r="E16" s="142"/>
      <c r="F16" s="199">
        <v>166.703215</v>
      </c>
      <c r="G16" s="142"/>
      <c r="H16" s="143">
        <v>0.872962783422365</v>
      </c>
      <c r="I16" s="143">
        <v>0.84752844614977385</v>
      </c>
      <c r="J16" s="144">
        <v>0.85927777127463445</v>
      </c>
      <c r="K16" s="142"/>
      <c r="L16" s="199">
        <v>1.2118439999999999</v>
      </c>
      <c r="M16" s="199">
        <v>1.1086050000000001</v>
      </c>
      <c r="N16" s="199">
        <v>0.97748900000000005</v>
      </c>
      <c r="O16" s="199">
        <v>1.2796400000000001</v>
      </c>
      <c r="P16" s="145"/>
      <c r="Q16" s="146">
        <v>0.80331363660103972</v>
      </c>
      <c r="R16" s="146">
        <v>0.75112286806497575</v>
      </c>
      <c r="S16" s="146">
        <v>0.62344013443293633</v>
      </c>
      <c r="T16" s="146">
        <v>0.7676156695598223</v>
      </c>
    </row>
    <row r="17" spans="1:20" ht="14.1" customHeight="1">
      <c r="A17" s="96" t="s">
        <v>110</v>
      </c>
      <c r="B17" s="96" t="s">
        <v>292</v>
      </c>
      <c r="C17" s="142"/>
      <c r="D17" s="142"/>
      <c r="E17" s="142"/>
      <c r="F17" s="199">
        <v>172.43324000000001</v>
      </c>
      <c r="G17" s="142"/>
      <c r="H17" s="143">
        <v>0.58721473640210342</v>
      </c>
      <c r="I17" s="143">
        <v>0.65112203149536407</v>
      </c>
      <c r="J17" s="144">
        <v>0.88881339307621721</v>
      </c>
      <c r="K17" s="142"/>
      <c r="L17" s="199">
        <v>5.9592390000000002</v>
      </c>
      <c r="M17" s="199">
        <v>3.4614159999999998</v>
      </c>
      <c r="N17" s="199">
        <v>2.311045</v>
      </c>
      <c r="O17" s="199">
        <v>1.84457</v>
      </c>
      <c r="P17" s="145"/>
      <c r="Q17" s="146">
        <v>3.5713165254704813</v>
      </c>
      <c r="R17" s="146">
        <v>2.0997502828892989</v>
      </c>
      <c r="S17" s="146">
        <v>1.3297075084790648</v>
      </c>
      <c r="T17" s="146">
        <v>1.0697299430202667</v>
      </c>
    </row>
    <row r="18" spans="1:20" s="218" customFormat="1" ht="14.1" customHeight="1">
      <c r="A18" s="96"/>
      <c r="B18" s="162" t="s">
        <v>4</v>
      </c>
      <c r="C18" s="46"/>
      <c r="D18" s="46"/>
      <c r="E18" s="46"/>
      <c r="F18" s="148">
        <v>19400.387229</v>
      </c>
      <c r="G18" s="148"/>
      <c r="H18" s="149">
        <v>100</v>
      </c>
      <c r="I18" s="149">
        <v>100</v>
      </c>
      <c r="J18" s="149">
        <v>100</v>
      </c>
      <c r="K18" s="150"/>
      <c r="L18" s="150">
        <v>294.54310399999997</v>
      </c>
      <c r="M18" s="150">
        <v>306.17424499999993</v>
      </c>
      <c r="N18" s="150">
        <v>774.51665099999991</v>
      </c>
      <c r="O18" s="150">
        <v>759.69589199999984</v>
      </c>
      <c r="P18" s="151"/>
      <c r="Q18" s="152">
        <v>1.7514697838176687</v>
      </c>
      <c r="R18" s="152">
        <v>1.750900977464144</v>
      </c>
      <c r="S18" s="152">
        <v>4.1503890320818329</v>
      </c>
      <c r="T18" s="152">
        <v>3.9158800442106365</v>
      </c>
    </row>
    <row r="19" spans="1:20" ht="11.25" customHeight="1"/>
    <row r="20" spans="1:20" ht="11.25" customHeight="1">
      <c r="B20" s="391" t="s">
        <v>192</v>
      </c>
      <c r="C20" s="391"/>
      <c r="D20" s="391"/>
      <c r="E20" s="391"/>
      <c r="F20" s="391"/>
      <c r="G20" s="391"/>
      <c r="H20" s="391"/>
      <c r="I20" s="391"/>
      <c r="J20" s="391"/>
      <c r="K20" s="391"/>
      <c r="L20" s="391"/>
    </row>
    <row r="21" spans="1:20" ht="11.25" customHeight="1"/>
    <row r="22" spans="1:20" ht="11.25" hidden="1" customHeight="1"/>
    <row r="23" spans="1:20" ht="11.25" hidden="1" customHeight="1"/>
    <row r="24" spans="1:20" ht="11.25" hidden="1" customHeight="1"/>
    <row r="25" spans="1:20" ht="11.25" hidden="1" customHeight="1"/>
    <row r="26" spans="1:20" ht="11.25" hidden="1" customHeight="1"/>
    <row r="27" spans="1:20" ht="11.25" hidden="1" customHeight="1"/>
    <row r="28" spans="1:20" ht="11.25" hidden="1" customHeight="1"/>
    <row r="29" spans="1:20" ht="11.25" hidden="1" customHeight="1"/>
    <row r="30" spans="1:20" ht="11.25" hidden="1" customHeight="1"/>
    <row r="31" spans="1:20" ht="11.25" hidden="1" customHeight="1">
      <c r="C31" s="192">
        <v>43830</v>
      </c>
      <c r="D31" s="192">
        <v>44196</v>
      </c>
      <c r="E31" s="192">
        <f>EOMONTH(F31,-1)</f>
        <v>44255</v>
      </c>
      <c r="F31" s="192">
        <v>44286</v>
      </c>
      <c r="G31" s="192"/>
      <c r="H31" s="192"/>
      <c r="I31" s="192"/>
      <c r="J31" s="192"/>
    </row>
    <row r="32" spans="1:20" ht="11.25" hidden="1" customHeight="1">
      <c r="C32" s="192">
        <v>43830</v>
      </c>
      <c r="D32" s="192">
        <v>44196</v>
      </c>
      <c r="E32" s="192">
        <f>EOMONTH(F32,-1)</f>
        <v>44530</v>
      </c>
      <c r="F32" s="192">
        <v>44561</v>
      </c>
      <c r="G32" s="192"/>
      <c r="H32" s="192"/>
      <c r="I32" s="192"/>
      <c r="J32" s="192"/>
    </row>
  </sheetData>
  <mergeCells count="8">
    <mergeCell ref="B20:L20"/>
    <mergeCell ref="C2:J2"/>
    <mergeCell ref="L2:O2"/>
    <mergeCell ref="Q2:T2"/>
    <mergeCell ref="C3:F3"/>
    <mergeCell ref="H3:J3"/>
    <mergeCell ref="L3:O3"/>
    <mergeCell ref="Q3:T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A1:AC23"/>
  <sheetViews>
    <sheetView showGridLines="0" zoomScale="115" zoomScaleNormal="115" workbookViewId="0"/>
  </sheetViews>
  <sheetFormatPr defaultColWidth="0" defaultRowHeight="13.5" zeroHeight="1"/>
  <cols>
    <col min="1" max="1" width="18.140625" style="96" customWidth="1"/>
    <col min="2" max="2" width="0.85546875" style="96" customWidth="1"/>
    <col min="3" max="4" width="6" style="96" customWidth="1"/>
    <col min="5" max="5" width="6.140625" style="96" customWidth="1"/>
    <col min="6" max="6" width="0.85546875" style="96" customWidth="1"/>
    <col min="7" max="7" width="6" style="96" customWidth="1"/>
    <col min="8" max="8" width="5.85546875" style="96" customWidth="1"/>
    <col min="9" max="9" width="6" style="96" customWidth="1"/>
    <col min="10" max="10" width="0.85546875" style="96" customWidth="1"/>
    <col min="11" max="12" width="6" style="96" customWidth="1"/>
    <col min="13" max="13" width="5.42578125" style="96" customWidth="1"/>
    <col min="14" max="14" width="0.42578125" style="96" hidden="1" customWidth="1"/>
    <col min="15" max="16" width="6.140625" style="96" customWidth="1"/>
    <col min="17" max="17" width="6.85546875" style="96" customWidth="1"/>
    <col min="18" max="16384" width="9.140625" style="96" hidden="1"/>
  </cols>
  <sheetData>
    <row r="1" spans="1:29">
      <c r="A1" s="48" t="s">
        <v>165</v>
      </c>
    </row>
    <row r="2" spans="1:29" ht="27.95" customHeight="1">
      <c r="A2" s="176"/>
      <c r="B2" s="176"/>
      <c r="C2" s="396" t="s">
        <v>111</v>
      </c>
      <c r="D2" s="396"/>
      <c r="E2" s="396"/>
      <c r="F2" s="397"/>
      <c r="G2" s="397"/>
      <c r="H2" s="397"/>
      <c r="I2" s="397"/>
      <c r="J2" s="397"/>
      <c r="K2" s="397"/>
      <c r="L2" s="397"/>
      <c r="M2" s="397"/>
      <c r="N2" s="18"/>
      <c r="O2" s="398" t="s">
        <v>112</v>
      </c>
      <c r="P2" s="398"/>
      <c r="Q2" s="398"/>
    </row>
    <row r="3" spans="1:29" ht="14.1" customHeight="1">
      <c r="A3" s="163"/>
      <c r="B3" s="163"/>
      <c r="C3" s="399" t="s">
        <v>113</v>
      </c>
      <c r="D3" s="399"/>
      <c r="E3" s="399"/>
      <c r="F3" s="181"/>
      <c r="G3" s="400" t="s">
        <v>114</v>
      </c>
      <c r="H3" s="400"/>
      <c r="I3" s="400"/>
      <c r="J3" s="181"/>
      <c r="K3" s="400" t="s">
        <v>115</v>
      </c>
      <c r="L3" s="400"/>
      <c r="M3" s="400"/>
      <c r="N3" s="181"/>
      <c r="O3" s="400" t="s">
        <v>8</v>
      </c>
      <c r="P3" s="400"/>
      <c r="Q3" s="400"/>
    </row>
    <row r="4" spans="1:29" ht="14.1" customHeight="1">
      <c r="A4" s="177"/>
      <c r="B4" s="41"/>
      <c r="C4" s="230">
        <v>45657</v>
      </c>
      <c r="D4" s="230">
        <v>46022</v>
      </c>
      <c r="E4" s="340">
        <v>46173</v>
      </c>
      <c r="F4" s="233"/>
      <c r="G4" s="230">
        <v>45657</v>
      </c>
      <c r="H4" s="230">
        <v>46022</v>
      </c>
      <c r="I4" s="340">
        <v>46173</v>
      </c>
      <c r="J4" s="180"/>
      <c r="K4" s="230">
        <v>45657</v>
      </c>
      <c r="L4" s="230">
        <v>46022</v>
      </c>
      <c r="M4" s="340">
        <v>46173</v>
      </c>
      <c r="N4" s="180"/>
      <c r="O4" s="230">
        <v>45657</v>
      </c>
      <c r="P4" s="230">
        <v>46022</v>
      </c>
      <c r="Q4" s="340">
        <v>46173</v>
      </c>
      <c r="R4" s="233"/>
      <c r="S4" s="233"/>
      <c r="T4" s="233"/>
      <c r="U4" s="233"/>
      <c r="V4" s="180"/>
      <c r="W4" s="233"/>
      <c r="X4" s="233"/>
      <c r="Y4" s="233"/>
      <c r="Z4" s="180"/>
      <c r="AA4" s="233"/>
      <c r="AB4" s="233"/>
      <c r="AC4" s="233"/>
    </row>
    <row r="5" spans="1:29" ht="14.1" customHeight="1">
      <c r="A5" s="157" t="s">
        <v>87</v>
      </c>
      <c r="B5" s="178"/>
      <c r="C5" s="144">
        <v>88.971377407558819</v>
      </c>
      <c r="D5" s="144">
        <v>88.545186190150972</v>
      </c>
      <c r="E5" s="144">
        <v>89.268145938833911</v>
      </c>
      <c r="F5" s="142"/>
      <c r="G5" s="144">
        <v>9.2826549478351108</v>
      </c>
      <c r="H5" s="144">
        <v>7.3035283403817726</v>
      </c>
      <c r="I5" s="144">
        <v>6.8158663449856665</v>
      </c>
      <c r="J5" s="142"/>
      <c r="K5" s="144">
        <v>1.7459676446060743</v>
      </c>
      <c r="L5" s="144">
        <v>4.1512854694672559</v>
      </c>
      <c r="M5" s="144">
        <v>3.9159877161804419</v>
      </c>
      <c r="N5" s="142"/>
      <c r="O5" s="199">
        <v>1622.72775</v>
      </c>
      <c r="P5" s="199">
        <v>1362.5409529999999</v>
      </c>
      <c r="Q5" s="199">
        <v>1321.9344570000001</v>
      </c>
    </row>
    <row r="6" spans="1:29" ht="14.1" customHeight="1">
      <c r="A6" s="157" t="s">
        <v>260</v>
      </c>
      <c r="B6" s="178"/>
      <c r="C6" s="144">
        <v>90.597827672275827</v>
      </c>
      <c r="D6" s="144">
        <v>88.975400627753373</v>
      </c>
      <c r="E6" s="144">
        <v>89.900054833778199</v>
      </c>
      <c r="F6" s="142"/>
      <c r="G6" s="144">
        <v>8.5588916963027017</v>
      </c>
      <c r="H6" s="144">
        <v>5.3927266109728391</v>
      </c>
      <c r="I6" s="144">
        <v>4.9679074130944461</v>
      </c>
      <c r="J6" s="142"/>
      <c r="K6" s="144">
        <v>0.84328063142147092</v>
      </c>
      <c r="L6" s="144">
        <v>5.6318727612737911</v>
      </c>
      <c r="M6" s="144">
        <v>5.1320377531273582</v>
      </c>
      <c r="N6" s="142"/>
      <c r="O6" s="199">
        <v>768.10880099999997</v>
      </c>
      <c r="P6" s="199">
        <v>509.23088999999999</v>
      </c>
      <c r="Q6" s="199">
        <v>480.84961199999998</v>
      </c>
    </row>
    <row r="7" spans="1:29" ht="14.1" customHeight="1">
      <c r="A7" s="157" t="s">
        <v>261</v>
      </c>
      <c r="B7" s="178"/>
      <c r="C7" s="144">
        <v>87.255544465548269</v>
      </c>
      <c r="D7" s="144">
        <v>88.104235610068642</v>
      </c>
      <c r="E7" s="144">
        <v>88.638625470041418</v>
      </c>
      <c r="F7" s="142"/>
      <c r="G7" s="144">
        <v>10.046193099683883</v>
      </c>
      <c r="H7" s="144">
        <v>9.2620147540429212</v>
      </c>
      <c r="I7" s="144">
        <v>8.6568405462048705</v>
      </c>
      <c r="J7" s="142"/>
      <c r="K7" s="144">
        <v>2.6982624347678561</v>
      </c>
      <c r="L7" s="144">
        <v>2.6337496358884218</v>
      </c>
      <c r="M7" s="144">
        <v>2.7045339837537075</v>
      </c>
      <c r="N7" s="142"/>
      <c r="O7" s="199">
        <v>854.61894900000004</v>
      </c>
      <c r="P7" s="199">
        <v>853.3100629999999</v>
      </c>
      <c r="Q7" s="199">
        <v>841.08484499999997</v>
      </c>
    </row>
    <row r="8" spans="1:29" ht="14.1" customHeight="1">
      <c r="A8" s="157" t="s">
        <v>206</v>
      </c>
      <c r="B8" s="178"/>
      <c r="C8" s="144">
        <v>99.699277468746075</v>
      </c>
      <c r="D8" s="144">
        <v>99.895187008556462</v>
      </c>
      <c r="E8" s="144">
        <v>99.903501474022619</v>
      </c>
      <c r="F8" s="142"/>
      <c r="G8" s="144">
        <v>0.24271347672450888</v>
      </c>
      <c r="H8" s="144">
        <v>6.0920016166352196E-2</v>
      </c>
      <c r="I8" s="144">
        <v>5.7023146188475593E-2</v>
      </c>
      <c r="J8" s="142"/>
      <c r="K8" s="144">
        <v>5.8009054529434466E-2</v>
      </c>
      <c r="L8" s="144">
        <v>4.3892975277188759E-2</v>
      </c>
      <c r="M8" s="144">
        <v>3.9475379788893449E-2</v>
      </c>
      <c r="N8" s="142"/>
      <c r="O8" s="199">
        <v>5.6944790000000003</v>
      </c>
      <c r="P8" s="199">
        <v>1.51963</v>
      </c>
      <c r="Q8" s="199">
        <v>1.412596</v>
      </c>
    </row>
    <row r="9" spans="1:29" ht="14.1" customHeight="1">
      <c r="A9" s="157" t="s">
        <v>89</v>
      </c>
      <c r="B9" s="178"/>
      <c r="C9" s="144">
        <v>88.738099760101676</v>
      </c>
      <c r="D9" s="144">
        <v>91.43162292374609</v>
      </c>
      <c r="E9" s="144">
        <v>91.403814138828352</v>
      </c>
      <c r="F9" s="142"/>
      <c r="G9" s="144">
        <v>9.5817048397719233</v>
      </c>
      <c r="H9" s="144">
        <v>7.0428067403096515</v>
      </c>
      <c r="I9" s="144">
        <v>7.0568609644660096</v>
      </c>
      <c r="J9" s="142"/>
      <c r="K9" s="144">
        <v>1.6801954001263979</v>
      </c>
      <c r="L9" s="144">
        <v>1.5255703359442565</v>
      </c>
      <c r="M9" s="144">
        <v>1.5393248967056234</v>
      </c>
      <c r="N9" s="142"/>
      <c r="O9" s="199">
        <v>1433.3200820000002</v>
      </c>
      <c r="P9" s="199">
        <v>1134.5939539999999</v>
      </c>
      <c r="Q9" s="199">
        <v>1179.970607</v>
      </c>
    </row>
    <row r="10" spans="1:29" ht="14.1" customHeight="1">
      <c r="A10" s="113" t="s">
        <v>263</v>
      </c>
      <c r="B10" s="178"/>
      <c r="C10" s="144">
        <v>78.544727749982755</v>
      </c>
      <c r="D10" s="144">
        <v>81.872321627364613</v>
      </c>
      <c r="E10" s="144">
        <v>81.594838273721152</v>
      </c>
      <c r="F10" s="142"/>
      <c r="G10" s="144">
        <v>17.151342683186733</v>
      </c>
      <c r="H10" s="144">
        <v>14.451631270718368</v>
      </c>
      <c r="I10" s="144">
        <v>14.789693372710811</v>
      </c>
      <c r="J10" s="142"/>
      <c r="K10" s="144">
        <v>4.3039295668304973</v>
      </c>
      <c r="L10" s="144">
        <v>3.6760471019170229</v>
      </c>
      <c r="M10" s="144">
        <v>3.6154683535680374</v>
      </c>
      <c r="N10" s="142"/>
      <c r="O10" s="199">
        <v>135.00508600000001</v>
      </c>
      <c r="P10" s="199">
        <v>112.51714699999999</v>
      </c>
      <c r="Q10" s="199">
        <v>117.38390099999999</v>
      </c>
    </row>
    <row r="11" spans="1:29" ht="14.1" customHeight="1">
      <c r="A11" s="157" t="s">
        <v>295</v>
      </c>
      <c r="B11" s="178"/>
      <c r="C11" s="144">
        <v>89.304267751778596</v>
      </c>
      <c r="D11" s="144">
        <v>91.917075071479474</v>
      </c>
      <c r="E11" s="144">
        <v>91.892616475705111</v>
      </c>
      <c r="F11" s="142"/>
      <c r="G11" s="144">
        <v>9.1612662791784807</v>
      </c>
      <c r="H11" s="144">
        <v>6.6665627378501764</v>
      </c>
      <c r="I11" s="144">
        <v>6.6715173155666303</v>
      </c>
      <c r="J11" s="142"/>
      <c r="K11" s="144">
        <v>1.534465969042907</v>
      </c>
      <c r="L11" s="144">
        <v>1.4163621906703572</v>
      </c>
      <c r="M11" s="144">
        <v>1.4358662087282485</v>
      </c>
      <c r="N11" s="142"/>
      <c r="O11" s="199">
        <v>1298.3149960000001</v>
      </c>
      <c r="P11" s="199">
        <v>1022.076807</v>
      </c>
      <c r="Q11" s="199">
        <v>1062.586706</v>
      </c>
    </row>
    <row r="12" spans="1:29" ht="14.1" customHeight="1">
      <c r="A12" s="157" t="s">
        <v>267</v>
      </c>
      <c r="B12" s="142"/>
      <c r="C12" s="144">
        <v>83.849673564953989</v>
      </c>
      <c r="D12" s="144">
        <v>87.235645013230325</v>
      </c>
      <c r="E12" s="144">
        <v>87.174593277841723</v>
      </c>
      <c r="F12" s="142"/>
      <c r="G12" s="144">
        <v>13.043481260608017</v>
      </c>
      <c r="H12" s="144">
        <v>9.7161583731592067</v>
      </c>
      <c r="I12" s="144">
        <v>9.7686217590413715</v>
      </c>
      <c r="J12" s="142"/>
      <c r="K12" s="144">
        <v>3.1068451744379884</v>
      </c>
      <c r="L12" s="144">
        <v>3.0481966136104823</v>
      </c>
      <c r="M12" s="144">
        <v>3.0567849631169031</v>
      </c>
      <c r="N12" s="142"/>
      <c r="O12" s="199">
        <v>428.20378199999999</v>
      </c>
      <c r="P12" s="199">
        <v>349.67909200000003</v>
      </c>
      <c r="Q12" s="199">
        <v>366.716587</v>
      </c>
    </row>
    <row r="13" spans="1:29" ht="14.1" customHeight="1">
      <c r="A13" s="157" t="s">
        <v>269</v>
      </c>
      <c r="B13" s="142"/>
      <c r="C13" s="144">
        <v>91.535475398293855</v>
      </c>
      <c r="D13" s="144">
        <v>94.392562777553721</v>
      </c>
      <c r="E13" s="144">
        <v>94.21190164400619</v>
      </c>
      <c r="F13" s="142"/>
      <c r="G13" s="144">
        <v>7.4916692576963841</v>
      </c>
      <c r="H13" s="144">
        <v>4.7852012896794616</v>
      </c>
      <c r="I13" s="144">
        <v>4.9817493993989324</v>
      </c>
      <c r="J13" s="142"/>
      <c r="K13" s="144">
        <v>0.97285534400975726</v>
      </c>
      <c r="L13" s="144">
        <v>0.82223593276680262</v>
      </c>
      <c r="M13" s="144">
        <v>0.80634895659486583</v>
      </c>
      <c r="N13" s="142"/>
      <c r="O13" s="199">
        <v>631.84850400000005</v>
      </c>
      <c r="P13" s="199">
        <v>440.24732499999999</v>
      </c>
      <c r="Q13" s="199">
        <v>478.96150799999998</v>
      </c>
    </row>
    <row r="14" spans="1:29" ht="14.1" customHeight="1">
      <c r="A14" s="157" t="s">
        <v>271</v>
      </c>
      <c r="B14" s="142"/>
      <c r="C14" s="144">
        <v>88.933096538383055</v>
      </c>
      <c r="D14" s="144">
        <v>89.576584439556825</v>
      </c>
      <c r="E14" s="144">
        <v>90.100110250666432</v>
      </c>
      <c r="F14" s="142"/>
      <c r="G14" s="144">
        <v>9.7056940501164668</v>
      </c>
      <c r="H14" s="144">
        <v>9.1677040035651185</v>
      </c>
      <c r="I14" s="144">
        <v>8.4767590233394419</v>
      </c>
      <c r="J14" s="142"/>
      <c r="K14" s="144">
        <v>1.3612094115004802</v>
      </c>
      <c r="L14" s="144">
        <v>1.2557115568780532</v>
      </c>
      <c r="M14" s="144">
        <v>1.4231307259941335</v>
      </c>
      <c r="N14" s="142"/>
      <c r="O14" s="199">
        <v>238.26270999999997</v>
      </c>
      <c r="P14" s="199">
        <v>232.15039000000007</v>
      </c>
      <c r="Q14" s="199">
        <v>216.90861100000006</v>
      </c>
    </row>
    <row r="15" spans="1:29" ht="14.1" customHeight="1">
      <c r="A15" s="96" t="s">
        <v>90</v>
      </c>
      <c r="B15" s="178"/>
      <c r="C15" s="144">
        <v>98.209673101939686</v>
      </c>
      <c r="D15" s="144">
        <v>98.67365507474193</v>
      </c>
      <c r="E15" s="144">
        <v>98.712892359609711</v>
      </c>
      <c r="F15" s="142"/>
      <c r="G15" s="144">
        <v>1.5127938209982772</v>
      </c>
      <c r="H15" s="144">
        <v>1.1462620070217149</v>
      </c>
      <c r="I15" s="144">
        <v>1.0929017282085411</v>
      </c>
      <c r="J15" s="142"/>
      <c r="K15" s="144">
        <v>0.27753307706202623</v>
      </c>
      <c r="L15" s="144">
        <v>0.18008291823635442</v>
      </c>
      <c r="M15" s="144">
        <v>0.19420591218175673</v>
      </c>
      <c r="N15" s="142"/>
      <c r="O15" s="199">
        <v>193.65644800000001</v>
      </c>
      <c r="P15" s="199">
        <v>175.54586399999999</v>
      </c>
      <c r="Q15" s="199">
        <v>174.04056800000001</v>
      </c>
    </row>
    <row r="16" spans="1:29" ht="14.1" customHeight="1">
      <c r="A16" s="96" t="s">
        <v>91</v>
      </c>
      <c r="B16" s="178"/>
      <c r="C16" s="144">
        <v>99.75994214988792</v>
      </c>
      <c r="D16" s="144">
        <v>99.799519110044969</v>
      </c>
      <c r="E16" s="144">
        <v>99.851706485906021</v>
      </c>
      <c r="F16" s="142"/>
      <c r="G16" s="144">
        <v>0.22275434528113564</v>
      </c>
      <c r="H16" s="144">
        <v>0.19987384001410244</v>
      </c>
      <c r="I16" s="144">
        <v>0.1480484452025026</v>
      </c>
      <c r="J16" s="142"/>
      <c r="K16" s="144">
        <v>1.7303504830937313E-2</v>
      </c>
      <c r="L16" s="144">
        <v>6.0704994093401866E-4</v>
      </c>
      <c r="M16" s="144">
        <v>2.4506889148718245E-4</v>
      </c>
      <c r="N16" s="142"/>
      <c r="O16" s="199">
        <v>10.31481</v>
      </c>
      <c r="P16" s="199">
        <v>9.9296530000000001</v>
      </c>
      <c r="Q16" s="199">
        <v>8.1597069999999992</v>
      </c>
    </row>
    <row r="17" spans="1:17" ht="14.1" hidden="1" customHeight="1">
      <c r="A17" s="96" t="s">
        <v>92</v>
      </c>
      <c r="B17" s="178"/>
      <c r="C17" s="144">
        <v>98.240962846517021</v>
      </c>
      <c r="D17" s="144">
        <v>99.959746760898156</v>
      </c>
      <c r="E17" s="144">
        <v>99.946519123907308</v>
      </c>
      <c r="F17" s="142"/>
      <c r="G17" s="144">
        <v>1.7590371534829692</v>
      </c>
      <c r="H17" s="144">
        <v>4.0253239101857241E-2</v>
      </c>
      <c r="I17" s="144">
        <v>5.3480876092694016E-2</v>
      </c>
      <c r="J17" s="142"/>
      <c r="K17" s="144">
        <v>0</v>
      </c>
      <c r="L17" s="144">
        <v>0</v>
      </c>
      <c r="M17" s="144">
        <v>0</v>
      </c>
      <c r="N17" s="142"/>
      <c r="O17" s="199">
        <v>13.071717</v>
      </c>
      <c r="P17" s="199">
        <v>0.28715800000000002</v>
      </c>
      <c r="Q17" s="199">
        <v>0.36846099999999998</v>
      </c>
    </row>
    <row r="18" spans="1:17" ht="14.1" hidden="1" customHeight="1">
      <c r="A18" s="96" t="s">
        <v>94</v>
      </c>
      <c r="B18" s="178"/>
      <c r="C18" s="144">
        <v>99.999999315847049</v>
      </c>
      <c r="D18" s="144">
        <v>100</v>
      </c>
      <c r="E18" s="144">
        <v>100</v>
      </c>
      <c r="F18" s="142"/>
      <c r="G18" s="144">
        <v>6.8415296102663356E-7</v>
      </c>
      <c r="H18" s="144">
        <v>0</v>
      </c>
      <c r="I18" s="144">
        <v>0</v>
      </c>
      <c r="J18" s="142"/>
      <c r="K18" s="144">
        <v>0</v>
      </c>
      <c r="L18" s="144">
        <v>0</v>
      </c>
      <c r="M18" s="144">
        <v>0</v>
      </c>
      <c r="N18" s="142"/>
      <c r="O18" s="199">
        <v>5.3000000000000001E-5</v>
      </c>
      <c r="P18" s="199">
        <v>0</v>
      </c>
      <c r="Q18" s="199">
        <v>0</v>
      </c>
    </row>
    <row r="19" spans="1:17" ht="14.1" hidden="1" customHeight="1">
      <c r="A19" s="96" t="s">
        <v>95</v>
      </c>
      <c r="B19" s="178"/>
      <c r="C19" s="144">
        <v>92.44837662073401</v>
      </c>
      <c r="D19" s="144">
        <v>99.387854304259108</v>
      </c>
      <c r="E19" s="144">
        <v>99.324536127219901</v>
      </c>
      <c r="F19" s="142"/>
      <c r="G19" s="144">
        <v>7.5516233792659992</v>
      </c>
      <c r="H19" s="144">
        <v>0.61214569574088418</v>
      </c>
      <c r="I19" s="144">
        <v>0.67546387278010189</v>
      </c>
      <c r="J19" s="142"/>
      <c r="K19" s="144">
        <v>0</v>
      </c>
      <c r="L19" s="144">
        <v>0</v>
      </c>
      <c r="M19" s="144">
        <v>0</v>
      </c>
      <c r="N19" s="142"/>
      <c r="O19" s="199">
        <v>9.2779999999999998E-3</v>
      </c>
      <c r="P19" s="199">
        <v>1.3776999999999999E-2</v>
      </c>
      <c r="Q19" s="199">
        <v>1.7927999999999999E-2</v>
      </c>
    </row>
    <row r="20" spans="1:17" ht="14.1" hidden="1" customHeight="1">
      <c r="B20" s="178"/>
      <c r="C20" s="144">
        <v>0</v>
      </c>
      <c r="D20" s="144">
        <v>0</v>
      </c>
      <c r="E20" s="144">
        <v>0</v>
      </c>
      <c r="F20" s="142"/>
      <c r="G20" s="144">
        <v>0</v>
      </c>
      <c r="H20" s="144">
        <v>0</v>
      </c>
      <c r="I20" s="144">
        <v>0</v>
      </c>
      <c r="J20" s="142"/>
      <c r="K20" s="144">
        <v>0</v>
      </c>
      <c r="L20" s="144">
        <v>0</v>
      </c>
      <c r="M20" s="144">
        <v>0</v>
      </c>
      <c r="N20" s="142"/>
      <c r="O20" s="199">
        <v>0</v>
      </c>
      <c r="P20" s="199">
        <v>0</v>
      </c>
      <c r="Q20" s="199">
        <v>0</v>
      </c>
    </row>
    <row r="21" spans="1:17" ht="14.1" customHeight="1">
      <c r="A21" s="158" t="s">
        <v>4</v>
      </c>
      <c r="B21" s="42"/>
      <c r="C21" s="153">
        <v>93.620239405199669</v>
      </c>
      <c r="D21" s="153">
        <v>94.256954447153234</v>
      </c>
      <c r="E21" s="153">
        <v>94.368182683065044</v>
      </c>
      <c r="F21" s="154"/>
      <c r="G21" s="153">
        <v>5.4009040023680681</v>
      </c>
      <c r="H21" s="153">
        <v>4.1294677288325641</v>
      </c>
      <c r="I21" s="153">
        <v>4.0502476371607452</v>
      </c>
      <c r="J21" s="154"/>
      <c r="K21" s="153">
        <v>0.97885659243226486</v>
      </c>
      <c r="L21" s="153">
        <v>1.6135778240142051</v>
      </c>
      <c r="M21" s="153">
        <v>1.5815696797742178</v>
      </c>
      <c r="N21" s="154"/>
      <c r="O21" s="202">
        <v>3278.794617</v>
      </c>
      <c r="P21" s="202">
        <v>2684.4309890000004</v>
      </c>
      <c r="Q21" s="202">
        <v>2685.9043239999996</v>
      </c>
    </row>
    <row r="22" spans="1:17"/>
    <row r="23" spans="1:17">
      <c r="A23" s="96" t="s">
        <v>192</v>
      </c>
    </row>
  </sheetData>
  <mergeCells count="6">
    <mergeCell ref="C2:M2"/>
    <mergeCell ref="O2:Q2"/>
    <mergeCell ref="C3:E3"/>
    <mergeCell ref="G3:I3"/>
    <mergeCell ref="K3:M3"/>
    <mergeCell ref="O3:Q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1:AC20"/>
  <sheetViews>
    <sheetView showGridLines="0" zoomScale="115" zoomScaleNormal="115" workbookViewId="0"/>
  </sheetViews>
  <sheetFormatPr defaultColWidth="0" defaultRowHeight="13.5" zeroHeight="1"/>
  <cols>
    <col min="1" max="1" width="27.28515625" style="96" customWidth="1"/>
    <col min="2" max="2" width="0.85546875" style="96" customWidth="1"/>
    <col min="3" max="3" width="6" style="96" customWidth="1"/>
    <col min="4" max="5" width="6.140625" style="96" customWidth="1"/>
    <col min="6" max="6" width="0.85546875" style="96" customWidth="1"/>
    <col min="7" max="7" width="6" style="96" customWidth="1"/>
    <col min="8" max="8" width="5.85546875" style="96" customWidth="1"/>
    <col min="9" max="9" width="6.140625" style="96" customWidth="1"/>
    <col min="10" max="10" width="0.85546875" style="96" customWidth="1"/>
    <col min="11" max="12" width="5.85546875" style="96" customWidth="1"/>
    <col min="13" max="13" width="6.140625" style="96" customWidth="1"/>
    <col min="14" max="14" width="0.85546875" style="96" customWidth="1"/>
    <col min="15" max="15" width="6" style="96" customWidth="1"/>
    <col min="16" max="17" width="6.140625" style="96" customWidth="1"/>
    <col min="18" max="16384" width="9.140625" style="96" hidden="1"/>
  </cols>
  <sheetData>
    <row r="1" spans="1:29">
      <c r="A1" s="48" t="s">
        <v>166</v>
      </c>
    </row>
    <row r="2" spans="1:29" ht="27.95" customHeight="1">
      <c r="A2" s="176"/>
      <c r="B2" s="176"/>
      <c r="C2" s="396" t="s">
        <v>111</v>
      </c>
      <c r="D2" s="396"/>
      <c r="E2" s="396"/>
      <c r="F2" s="397"/>
      <c r="G2" s="397"/>
      <c r="H2" s="397"/>
      <c r="I2" s="397"/>
      <c r="J2" s="397"/>
      <c r="K2" s="397"/>
      <c r="L2" s="397"/>
      <c r="M2" s="397"/>
      <c r="N2" s="18"/>
      <c r="O2" s="398" t="s">
        <v>116</v>
      </c>
      <c r="P2" s="398"/>
      <c r="Q2" s="398"/>
    </row>
    <row r="3" spans="1:29">
      <c r="A3" s="163"/>
      <c r="B3" s="163"/>
      <c r="C3" s="399" t="s">
        <v>113</v>
      </c>
      <c r="D3" s="399"/>
      <c r="E3" s="399"/>
      <c r="F3" s="181"/>
      <c r="G3" s="400" t="s">
        <v>114</v>
      </c>
      <c r="H3" s="400"/>
      <c r="I3" s="400"/>
      <c r="J3" s="181"/>
      <c r="K3" s="400" t="s">
        <v>115</v>
      </c>
      <c r="L3" s="400"/>
      <c r="M3" s="400"/>
      <c r="N3" s="181"/>
      <c r="O3" s="400" t="s">
        <v>8</v>
      </c>
      <c r="P3" s="400"/>
      <c r="Q3" s="400"/>
    </row>
    <row r="4" spans="1:29">
      <c r="A4" s="177"/>
      <c r="B4" s="41"/>
      <c r="C4" s="230">
        <v>45657</v>
      </c>
      <c r="D4" s="230">
        <v>46022</v>
      </c>
      <c r="E4" s="340">
        <v>46173</v>
      </c>
      <c r="F4" s="233"/>
      <c r="G4" s="230">
        <v>45657</v>
      </c>
      <c r="H4" s="230">
        <v>46022</v>
      </c>
      <c r="I4" s="340">
        <v>46173</v>
      </c>
      <c r="J4" s="180"/>
      <c r="K4" s="230">
        <v>45657</v>
      </c>
      <c r="L4" s="230">
        <v>46022</v>
      </c>
      <c r="M4" s="340">
        <v>46173</v>
      </c>
      <c r="N4" s="180"/>
      <c r="O4" s="230">
        <v>45657</v>
      </c>
      <c r="P4" s="230">
        <v>46022</v>
      </c>
      <c r="Q4" s="340">
        <v>46173</v>
      </c>
      <c r="R4" s="233"/>
      <c r="S4" s="233"/>
      <c r="T4" s="233"/>
      <c r="U4" s="233"/>
      <c r="V4" s="180"/>
      <c r="W4" s="233"/>
      <c r="X4" s="233"/>
      <c r="Y4" s="233"/>
      <c r="Z4" s="180"/>
      <c r="AA4" s="233"/>
      <c r="AB4" s="233"/>
      <c r="AC4" s="233"/>
    </row>
    <row r="5" spans="1:29" ht="14.1" customHeight="1">
      <c r="A5" s="160" t="s">
        <v>280</v>
      </c>
      <c r="B5" s="178"/>
      <c r="C5" s="144">
        <v>87.73219809573051</v>
      </c>
      <c r="D5" s="144">
        <v>89.906162882021007</v>
      </c>
      <c r="E5" s="144">
        <v>83.073706780204191</v>
      </c>
      <c r="F5" s="199"/>
      <c r="G5" s="144">
        <v>9.9122351609340704</v>
      </c>
      <c r="H5" s="144">
        <v>7.7581549651065425</v>
      </c>
      <c r="I5" s="144">
        <v>14.32290906243785</v>
      </c>
      <c r="J5" s="199"/>
      <c r="K5" s="144">
        <v>2.3555667433354208</v>
      </c>
      <c r="L5" s="144">
        <v>2.3356821528724447</v>
      </c>
      <c r="M5" s="144">
        <v>2.6033841573579575</v>
      </c>
      <c r="N5" s="199"/>
      <c r="O5" s="199">
        <v>11.996667</v>
      </c>
      <c r="P5" s="199">
        <v>9.3234490000000001</v>
      </c>
      <c r="Q5" s="199">
        <v>16.485925999999999</v>
      </c>
    </row>
    <row r="6" spans="1:29" ht="14.1" customHeight="1">
      <c r="A6" s="258" t="s">
        <v>281</v>
      </c>
      <c r="B6" s="178"/>
      <c r="C6" s="144">
        <v>82.416077613888788</v>
      </c>
      <c r="D6" s="144">
        <v>80.073424857446895</v>
      </c>
      <c r="E6" s="144">
        <v>80.193962379050532</v>
      </c>
      <c r="F6" s="199"/>
      <c r="G6" s="144">
        <v>15.160091842242512</v>
      </c>
      <c r="H6" s="144">
        <v>9.8652162477901726</v>
      </c>
      <c r="I6" s="144">
        <v>10.225880910897365</v>
      </c>
      <c r="J6" s="199"/>
      <c r="K6" s="144">
        <v>2.4238305438687093</v>
      </c>
      <c r="L6" s="144">
        <v>10.061358894762931</v>
      </c>
      <c r="M6" s="144">
        <v>9.5801567100520941</v>
      </c>
      <c r="N6" s="199"/>
      <c r="O6" s="199">
        <v>763.78104599999995</v>
      </c>
      <c r="P6" s="199">
        <v>537.36733300000003</v>
      </c>
      <c r="Q6" s="199">
        <v>559.63944400000003</v>
      </c>
    </row>
    <row r="7" spans="1:29" ht="14.1" customHeight="1">
      <c r="A7" s="160" t="s">
        <v>282</v>
      </c>
      <c r="B7" s="178"/>
      <c r="C7" s="144">
        <v>92.901317783721311</v>
      </c>
      <c r="D7" s="144">
        <v>95.408230436653568</v>
      </c>
      <c r="E7" s="144">
        <v>93.935516282003178</v>
      </c>
      <c r="F7" s="199"/>
      <c r="G7" s="144">
        <v>6.9006475961116989</v>
      </c>
      <c r="H7" s="144">
        <v>3.4065303371709934</v>
      </c>
      <c r="I7" s="144">
        <v>4.9145701695552235</v>
      </c>
      <c r="J7" s="199"/>
      <c r="K7" s="144">
        <v>0.19803462016698767</v>
      </c>
      <c r="L7" s="144">
        <v>1.1852392261754252</v>
      </c>
      <c r="M7" s="144">
        <v>1.1499135484415968</v>
      </c>
      <c r="N7" s="199"/>
      <c r="O7" s="199">
        <v>119.690043</v>
      </c>
      <c r="P7" s="199">
        <v>50.016720999999997</v>
      </c>
      <c r="Q7" s="199">
        <v>75.825505000000007</v>
      </c>
    </row>
    <row r="8" spans="1:29" ht="14.1" customHeight="1">
      <c r="A8" s="161" t="s">
        <v>283</v>
      </c>
      <c r="B8" s="178"/>
      <c r="C8" s="144">
        <v>93.419410807358005</v>
      </c>
      <c r="D8" s="144">
        <v>93.992485952911267</v>
      </c>
      <c r="E8" s="144">
        <v>94.372255798939676</v>
      </c>
      <c r="F8" s="199"/>
      <c r="G8" s="144">
        <v>5.0569044284307338</v>
      </c>
      <c r="H8" s="144">
        <v>4.0742741496535926</v>
      </c>
      <c r="I8" s="144">
        <v>3.8283442293063561</v>
      </c>
      <c r="J8" s="199"/>
      <c r="K8" s="144">
        <v>1.5236847642112616</v>
      </c>
      <c r="L8" s="144">
        <v>1.9332398974351315</v>
      </c>
      <c r="M8" s="144">
        <v>1.7993999717539579</v>
      </c>
      <c r="N8" s="199"/>
      <c r="O8" s="199">
        <v>85.206322999999998</v>
      </c>
      <c r="P8" s="199">
        <v>82.991630999999998</v>
      </c>
      <c r="Q8" s="199">
        <v>82.144603000000004</v>
      </c>
    </row>
    <row r="9" spans="1:29" ht="14.1" customHeight="1">
      <c r="A9" s="161" t="s">
        <v>284</v>
      </c>
      <c r="B9" s="178"/>
      <c r="C9" s="144">
        <v>91.64101807244414</v>
      </c>
      <c r="D9" s="144">
        <v>92.637866911647521</v>
      </c>
      <c r="E9" s="144">
        <v>92.669001360442479</v>
      </c>
      <c r="F9" s="199"/>
      <c r="G9" s="144">
        <v>6.5252998158533373</v>
      </c>
      <c r="H9" s="144">
        <v>6.2249481445089456</v>
      </c>
      <c r="I9" s="144">
        <v>5.8872969387642193</v>
      </c>
      <c r="J9" s="199"/>
      <c r="K9" s="144">
        <v>1.8336821117025226</v>
      </c>
      <c r="L9" s="144">
        <v>1.1371849438435193</v>
      </c>
      <c r="M9" s="144">
        <v>1.4437017007933122</v>
      </c>
      <c r="N9" s="199"/>
      <c r="O9" s="199">
        <v>195.73334299999999</v>
      </c>
      <c r="P9" s="199">
        <v>193.46623700000001</v>
      </c>
      <c r="Q9" s="199">
        <v>186.182074</v>
      </c>
    </row>
    <row r="10" spans="1:29" ht="14.1" customHeight="1">
      <c r="A10" s="161" t="s">
        <v>285</v>
      </c>
      <c r="B10" s="178"/>
      <c r="C10" s="144">
        <v>94.060981496818812</v>
      </c>
      <c r="D10" s="144">
        <v>93.692075568232454</v>
      </c>
      <c r="E10" s="144">
        <v>94.00202984729242</v>
      </c>
      <c r="F10" s="199"/>
      <c r="G10" s="144">
        <v>4.6818077249836136</v>
      </c>
      <c r="H10" s="144">
        <v>4.9534526748495935</v>
      </c>
      <c r="I10" s="144">
        <v>3.9226912935753595</v>
      </c>
      <c r="J10" s="199"/>
      <c r="K10" s="144">
        <v>1.2572107781975863</v>
      </c>
      <c r="L10" s="144">
        <v>1.3544717569179336</v>
      </c>
      <c r="M10" s="144">
        <v>2.0752788591322213</v>
      </c>
      <c r="N10" s="199"/>
      <c r="O10" s="199">
        <v>70.428483</v>
      </c>
      <c r="P10" s="199">
        <v>75.031385999999998</v>
      </c>
      <c r="Q10" s="199">
        <v>64.598444999999998</v>
      </c>
    </row>
    <row r="11" spans="1:29" ht="14.1" customHeight="1">
      <c r="A11" s="96" t="s">
        <v>286</v>
      </c>
      <c r="B11" s="178"/>
      <c r="C11" s="144">
        <v>75.479979779796906</v>
      </c>
      <c r="D11" s="144">
        <v>81.114901979594691</v>
      </c>
      <c r="E11" s="144">
        <v>83.221260397349056</v>
      </c>
      <c r="F11" s="199"/>
      <c r="G11" s="144">
        <v>20.676331606032225</v>
      </c>
      <c r="H11" s="144">
        <v>17.048990455403342</v>
      </c>
      <c r="I11" s="144">
        <v>15.165639350547927</v>
      </c>
      <c r="J11" s="199"/>
      <c r="K11" s="144">
        <v>3.8436886141708682</v>
      </c>
      <c r="L11" s="144">
        <v>1.8361075650019691</v>
      </c>
      <c r="M11" s="144">
        <v>1.6131002521030398</v>
      </c>
      <c r="N11" s="199"/>
      <c r="O11" s="199">
        <v>111.136518</v>
      </c>
      <c r="P11" s="199">
        <v>96.273296000000002</v>
      </c>
      <c r="Q11" s="199">
        <v>88.535946999999993</v>
      </c>
    </row>
    <row r="12" spans="1:29" ht="14.1" customHeight="1">
      <c r="A12" s="96" t="s">
        <v>287</v>
      </c>
      <c r="B12" s="178"/>
      <c r="C12" s="144">
        <v>96.601562319752645</v>
      </c>
      <c r="D12" s="144">
        <v>95.040170738885791</v>
      </c>
      <c r="E12" s="144">
        <v>95.99460110355605</v>
      </c>
      <c r="F12" s="199"/>
      <c r="G12" s="144">
        <v>2.8490232345618991</v>
      </c>
      <c r="H12" s="144">
        <v>4.5766575807140271</v>
      </c>
      <c r="I12" s="144">
        <v>3.685482145302839</v>
      </c>
      <c r="J12" s="199"/>
      <c r="K12" s="144">
        <v>0.54941444568546105</v>
      </c>
      <c r="L12" s="144">
        <v>0.38317168040017263</v>
      </c>
      <c r="M12" s="144">
        <v>0.31991675114112406</v>
      </c>
      <c r="N12" s="199"/>
      <c r="O12" s="199">
        <v>21.029636</v>
      </c>
      <c r="P12" s="199">
        <v>38.711709999999997</v>
      </c>
      <c r="Q12" s="199">
        <v>32.028089000000001</v>
      </c>
    </row>
    <row r="13" spans="1:29" ht="14.1" customHeight="1">
      <c r="A13" s="96" t="s">
        <v>288</v>
      </c>
      <c r="B13" s="178"/>
      <c r="C13" s="144">
        <v>98.596734628526534</v>
      </c>
      <c r="D13" s="144">
        <v>98.225733462684701</v>
      </c>
      <c r="E13" s="144">
        <v>97.56499058452323</v>
      </c>
      <c r="F13" s="199"/>
      <c r="G13" s="144">
        <v>1.3067559715315304</v>
      </c>
      <c r="H13" s="144">
        <v>0.93651830627998545</v>
      </c>
      <c r="I13" s="144">
        <v>1.581639863906058</v>
      </c>
      <c r="J13" s="199"/>
      <c r="K13" s="144">
        <v>9.6509399941927254E-2</v>
      </c>
      <c r="L13" s="144">
        <v>0.83774823103531737</v>
      </c>
      <c r="M13" s="144">
        <v>0.85336955157071326</v>
      </c>
      <c r="N13" s="199"/>
      <c r="O13" s="199">
        <v>1.579599</v>
      </c>
      <c r="P13" s="199">
        <v>1.7306280000000001</v>
      </c>
      <c r="Q13" s="199">
        <v>3.0283720000000001</v>
      </c>
    </row>
    <row r="14" spans="1:29" ht="14.1" customHeight="1">
      <c r="A14" s="96" t="s">
        <v>289</v>
      </c>
      <c r="B14" s="178"/>
      <c r="C14" s="144">
        <v>93.983897847782899</v>
      </c>
      <c r="D14" s="144">
        <v>94.719622471750867</v>
      </c>
      <c r="E14" s="144">
        <v>96.536313082746929</v>
      </c>
      <c r="F14" s="199"/>
      <c r="G14" s="144">
        <v>5.1424428492659411</v>
      </c>
      <c r="H14" s="144">
        <v>4.9992785214779971</v>
      </c>
      <c r="I14" s="144">
        <v>3.2007107549993261</v>
      </c>
      <c r="J14" s="199"/>
      <c r="K14" s="144">
        <v>0.87365930295114325</v>
      </c>
      <c r="L14" s="144">
        <v>0.28109900677114735</v>
      </c>
      <c r="M14" s="144">
        <v>0.26297616225375481</v>
      </c>
      <c r="N14" s="199"/>
      <c r="O14" s="199">
        <v>63.232332</v>
      </c>
      <c r="P14" s="199">
        <v>66.106773000000004</v>
      </c>
      <c r="Q14" s="199">
        <v>49.604790999999999</v>
      </c>
    </row>
    <row r="15" spans="1:29" ht="14.1" customHeight="1">
      <c r="A15" s="157" t="s">
        <v>290</v>
      </c>
      <c r="B15" s="178"/>
      <c r="C15" s="144">
        <v>89.763183592990941</v>
      </c>
      <c r="D15" s="144">
        <v>86.169038916992974</v>
      </c>
      <c r="E15" s="144">
        <v>90.238173908813124</v>
      </c>
      <c r="F15" s="199"/>
      <c r="G15" s="144">
        <v>7.6972996062477481</v>
      </c>
      <c r="H15" s="144">
        <v>8.6426993272725205</v>
      </c>
      <c r="I15" s="144">
        <v>5.5393561798078101</v>
      </c>
      <c r="J15" s="199"/>
      <c r="K15" s="144">
        <v>2.5395168007613012</v>
      </c>
      <c r="L15" s="144">
        <v>5.1882617557344988</v>
      </c>
      <c r="M15" s="144">
        <v>4.222469911379056</v>
      </c>
      <c r="N15" s="199"/>
      <c r="O15" s="199">
        <v>112.39940199999999</v>
      </c>
      <c r="P15" s="199">
        <v>148.00956500000001</v>
      </c>
      <c r="Q15" s="199">
        <v>98.381711999999993</v>
      </c>
    </row>
    <row r="16" spans="1:29" ht="14.1" customHeight="1">
      <c r="A16" s="96" t="s">
        <v>291</v>
      </c>
      <c r="B16" s="178"/>
      <c r="C16" s="144">
        <v>80.210152200276653</v>
      </c>
      <c r="D16" s="144">
        <v>79.981386897633399</v>
      </c>
      <c r="E16" s="144">
        <v>75.271047412013019</v>
      </c>
      <c r="F16" s="199"/>
      <c r="G16" s="144">
        <v>19.038724931658354</v>
      </c>
      <c r="H16" s="144">
        <v>19.428765129523647</v>
      </c>
      <c r="I16" s="144">
        <v>23.961336918427158</v>
      </c>
      <c r="J16" s="199"/>
      <c r="K16" s="144">
        <v>0.75112286806497564</v>
      </c>
      <c r="L16" s="144">
        <v>0.58984797284293544</v>
      </c>
      <c r="M16" s="144">
        <v>0.7676156695598223</v>
      </c>
      <c r="N16" s="199"/>
      <c r="O16" s="199">
        <v>28.099830999999998</v>
      </c>
      <c r="P16" s="199">
        <v>30.462274000000001</v>
      </c>
      <c r="Q16" s="199">
        <v>39.944319</v>
      </c>
    </row>
    <row r="17" spans="1:17" ht="14.1" customHeight="1">
      <c r="A17" s="96" t="s">
        <v>292</v>
      </c>
      <c r="B17" s="178"/>
      <c r="C17" s="144">
        <v>74.597383509954852</v>
      </c>
      <c r="D17" s="144">
        <v>79.654343653849097</v>
      </c>
      <c r="E17" s="144">
        <v>84.121506966986175</v>
      </c>
      <c r="F17" s="199"/>
      <c r="G17" s="144">
        <v>23.302866207155866</v>
      </c>
      <c r="H17" s="144">
        <v>19.015971852498623</v>
      </c>
      <c r="I17" s="144">
        <v>14.808763089993555</v>
      </c>
      <c r="J17" s="199"/>
      <c r="K17" s="144">
        <v>2.0997502828892993</v>
      </c>
      <c r="L17" s="144">
        <v>1.3296844936522925</v>
      </c>
      <c r="M17" s="144">
        <v>1.0697299430202669</v>
      </c>
      <c r="N17" s="199"/>
      <c r="O17" s="199">
        <v>38.414527</v>
      </c>
      <c r="P17" s="199">
        <v>33.049950000000003</v>
      </c>
      <c r="Q17" s="199">
        <v>25.535229999999999</v>
      </c>
    </row>
    <row r="18" spans="1:17" ht="14.1" customHeight="1">
      <c r="A18" s="162" t="s">
        <v>4</v>
      </c>
      <c r="B18" s="42"/>
      <c r="C18" s="153">
        <v>88.971377407558819</v>
      </c>
      <c r="D18" s="153">
        <v>88.545186190150986</v>
      </c>
      <c r="E18" s="153">
        <v>89.268145938833911</v>
      </c>
      <c r="F18" s="202"/>
      <c r="G18" s="153">
        <v>9.282654947835109</v>
      </c>
      <c r="H18" s="153">
        <v>7.3035283403817726</v>
      </c>
      <c r="I18" s="153">
        <v>6.8158663449856629</v>
      </c>
      <c r="J18" s="202"/>
      <c r="K18" s="153">
        <v>1.7459676446060748</v>
      </c>
      <c r="L18" s="153">
        <v>4.1512854694672541</v>
      </c>
      <c r="M18" s="153">
        <v>3.9159877161804415</v>
      </c>
      <c r="N18" s="202"/>
      <c r="O18" s="202">
        <v>1622.7277499999998</v>
      </c>
      <c r="P18" s="202">
        <v>1362.5409530000002</v>
      </c>
      <c r="Q18" s="202">
        <v>1321.9344569999996</v>
      </c>
    </row>
    <row r="19" spans="1:17"/>
    <row r="20" spans="1:17">
      <c r="A20" s="96" t="s">
        <v>192</v>
      </c>
    </row>
  </sheetData>
  <mergeCells count="6">
    <mergeCell ref="C2:M2"/>
    <mergeCell ref="O2:Q2"/>
    <mergeCell ref="C3:E3"/>
    <mergeCell ref="G3:I3"/>
    <mergeCell ref="K3:M3"/>
    <mergeCell ref="O3:Q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A1:Q21"/>
  <sheetViews>
    <sheetView showGridLines="0" zoomScale="115" zoomScaleNormal="115" workbookViewId="0"/>
  </sheetViews>
  <sheetFormatPr defaultColWidth="0" defaultRowHeight="13.5" zeroHeight="1"/>
  <cols>
    <col min="1" max="1" width="18.5703125" style="96" customWidth="1"/>
    <col min="2" max="4" width="5.85546875" style="96" customWidth="1"/>
    <col min="5" max="5" width="0.85546875" style="96" customWidth="1"/>
    <col min="6" max="6" width="5.5703125" style="96" customWidth="1"/>
    <col min="7" max="7" width="5.42578125" style="96" customWidth="1"/>
    <col min="8" max="8" width="5.5703125" style="96" customWidth="1"/>
    <col min="9" max="9" width="0.5703125" style="96" customWidth="1"/>
    <col min="10" max="10" width="5.85546875" style="96" customWidth="1"/>
    <col min="11" max="11" width="5.42578125" style="96" customWidth="1"/>
    <col min="12" max="12" width="5.5703125" style="96" customWidth="1"/>
    <col min="13" max="13" width="0.85546875" style="96" customWidth="1"/>
    <col min="14" max="14" width="5.5703125" style="96" customWidth="1"/>
    <col min="15" max="15" width="5.85546875" style="96" customWidth="1"/>
    <col min="16" max="16" width="5.5703125" style="96" customWidth="1"/>
    <col min="17" max="16384" width="9.140625" style="96" hidden="1"/>
  </cols>
  <sheetData>
    <row r="1" spans="1:17">
      <c r="A1" s="48" t="s">
        <v>167</v>
      </c>
    </row>
    <row r="2" spans="1:17">
      <c r="A2" s="397" t="s">
        <v>117</v>
      </c>
      <c r="B2" s="397"/>
      <c r="C2" s="397"/>
      <c r="D2" s="397"/>
      <c r="E2" s="397"/>
      <c r="F2" s="397"/>
      <c r="G2" s="397"/>
      <c r="H2" s="397"/>
      <c r="I2" s="397"/>
      <c r="J2" s="397"/>
      <c r="K2" s="397"/>
      <c r="L2" s="397"/>
      <c r="M2" s="110"/>
      <c r="N2" s="401" t="s">
        <v>118</v>
      </c>
      <c r="O2" s="401"/>
      <c r="P2" s="401"/>
    </row>
    <row r="3" spans="1:17">
      <c r="A3" s="169"/>
      <c r="B3" s="402" t="s">
        <v>113</v>
      </c>
      <c r="C3" s="402"/>
      <c r="D3" s="402"/>
      <c r="E3" s="111"/>
      <c r="F3" s="400" t="s">
        <v>114</v>
      </c>
      <c r="G3" s="400"/>
      <c r="H3" s="400"/>
      <c r="I3" s="111"/>
      <c r="J3" s="400" t="s">
        <v>115</v>
      </c>
      <c r="K3" s="400"/>
      <c r="L3" s="400"/>
      <c r="M3" s="111"/>
    </row>
    <row r="4" spans="1:17">
      <c r="A4" s="170"/>
      <c r="B4" s="201">
        <v>45657</v>
      </c>
      <c r="C4" s="201">
        <v>46022</v>
      </c>
      <c r="D4" s="341">
        <v>46173</v>
      </c>
      <c r="E4" s="233"/>
      <c r="F4" s="201">
        <v>45657</v>
      </c>
      <c r="G4" s="201">
        <v>46022</v>
      </c>
      <c r="H4" s="341">
        <v>46173</v>
      </c>
      <c r="I4" s="233"/>
      <c r="J4" s="201">
        <v>45657</v>
      </c>
      <c r="K4" s="201">
        <v>46022</v>
      </c>
      <c r="L4" s="341">
        <v>46173</v>
      </c>
      <c r="M4" s="180"/>
      <c r="N4" s="201">
        <v>45657</v>
      </c>
      <c r="O4" s="201">
        <v>46022</v>
      </c>
      <c r="P4" s="341">
        <v>46173</v>
      </c>
      <c r="Q4" s="192">
        <v>45016</v>
      </c>
    </row>
    <row r="5" spans="1:17" ht="14.1" customHeight="1">
      <c r="A5" s="157" t="s">
        <v>87</v>
      </c>
      <c r="B5" s="155">
        <v>0.25939266639973863</v>
      </c>
      <c r="C5" s="155">
        <v>0.24003286652946951</v>
      </c>
      <c r="D5" s="155">
        <v>0.24021969587282821</v>
      </c>
      <c r="E5" s="199"/>
      <c r="F5" s="144">
        <v>4.0052562113392094</v>
      </c>
      <c r="G5" s="144">
        <v>3.4781486674331177</v>
      </c>
      <c r="H5" s="144">
        <v>3.2138796121871573</v>
      </c>
      <c r="I5" s="144"/>
      <c r="J5" s="144">
        <v>60.122157351502068</v>
      </c>
      <c r="K5" s="144">
        <v>43.021686902457176</v>
      </c>
      <c r="L5" s="144">
        <v>41.846129785112957</v>
      </c>
      <c r="M5" s="199"/>
      <c r="N5" s="144">
        <v>59.976494430483527</v>
      </c>
      <c r="O5" s="144">
        <v>43.018585535871196</v>
      </c>
      <c r="P5" s="144">
        <v>41.83575972265492</v>
      </c>
      <c r="Q5" s="144"/>
    </row>
    <row r="6" spans="1:17" ht="14.1" customHeight="1">
      <c r="A6" s="157" t="s">
        <v>206</v>
      </c>
      <c r="B6" s="155">
        <v>0.1941144979883947</v>
      </c>
      <c r="C6" s="155">
        <v>0.2221613824456441</v>
      </c>
      <c r="D6" s="155">
        <v>0.21864917595664124</v>
      </c>
      <c r="E6" s="199"/>
      <c r="F6" s="144">
        <v>1.3849379372546635</v>
      </c>
      <c r="G6" s="144">
        <v>5.5622750274737935</v>
      </c>
      <c r="H6" s="144">
        <v>6.2106221453267603</v>
      </c>
      <c r="I6" s="144"/>
      <c r="J6" s="144">
        <v>93.613413147606195</v>
      </c>
      <c r="K6" s="144">
        <v>90.325839166459645</v>
      </c>
      <c r="L6" s="144">
        <v>95.868071995312391</v>
      </c>
      <c r="M6" s="199"/>
      <c r="N6" s="144">
        <v>93.613413147606195</v>
      </c>
      <c r="O6" s="144">
        <v>90.325839166459645</v>
      </c>
      <c r="P6" s="144">
        <v>95.868071995312391</v>
      </c>
      <c r="Q6" s="144"/>
    </row>
    <row r="7" spans="1:17" ht="14.1" customHeight="1">
      <c r="A7" s="157" t="s">
        <v>89</v>
      </c>
      <c r="B7" s="155">
        <v>0.26977220839172428</v>
      </c>
      <c r="C7" s="155">
        <v>0.19654283702457645</v>
      </c>
      <c r="D7" s="155">
        <v>0.19617761834612948</v>
      </c>
      <c r="E7" s="199"/>
      <c r="F7" s="144">
        <v>6.0913565711137503</v>
      </c>
      <c r="G7" s="144">
        <v>6.1137378491618506</v>
      </c>
      <c r="H7" s="144">
        <v>6.1295542084634311</v>
      </c>
      <c r="I7" s="144"/>
      <c r="J7" s="144">
        <v>66.335459911209938</v>
      </c>
      <c r="K7" s="144">
        <v>65.450874659479908</v>
      </c>
      <c r="L7" s="144">
        <v>66.722620244122041</v>
      </c>
      <c r="M7" s="199"/>
      <c r="N7" s="144">
        <v>66.546492260678889</v>
      </c>
      <c r="O7" s="144">
        <v>65.419830524723338</v>
      </c>
      <c r="P7" s="144">
        <v>66.722465095748788</v>
      </c>
      <c r="Q7" s="144"/>
    </row>
    <row r="8" spans="1:17" ht="14.1" customHeight="1">
      <c r="A8" s="113" t="s">
        <v>263</v>
      </c>
      <c r="B8" s="155">
        <v>0.6537054947034705</v>
      </c>
      <c r="C8" s="155">
        <v>0.63928470848151642</v>
      </c>
      <c r="D8" s="155">
        <v>0.59755490118999877</v>
      </c>
      <c r="E8" s="199"/>
      <c r="F8" s="144">
        <v>4.1780055604719957</v>
      </c>
      <c r="G8" s="144">
        <v>4.9266259835045405</v>
      </c>
      <c r="H8" s="144">
        <v>4.6397069390290584</v>
      </c>
      <c r="I8" s="144"/>
      <c r="J8" s="144">
        <v>61.901163272763263</v>
      </c>
      <c r="K8" s="144">
        <v>52.517167976171244</v>
      </c>
      <c r="L8" s="144">
        <v>54.2298204224222</v>
      </c>
      <c r="M8" s="199"/>
      <c r="N8" s="144">
        <v>63.774328300339022</v>
      </c>
      <c r="O8" s="144">
        <v>52.306464389163708</v>
      </c>
      <c r="P8" s="144">
        <v>54.22869002902101</v>
      </c>
      <c r="Q8" s="144"/>
    </row>
    <row r="9" spans="1:17" ht="14.1" customHeight="1">
      <c r="A9" s="157" t="s">
        <v>295</v>
      </c>
      <c r="B9" s="155">
        <v>0.25101673502114069</v>
      </c>
      <c r="C9" s="155">
        <v>0.17651602678431835</v>
      </c>
      <c r="D9" s="155">
        <v>0.17841755687127747</v>
      </c>
      <c r="E9" s="199"/>
      <c r="F9" s="144">
        <v>6.29031608289303</v>
      </c>
      <c r="G9" s="144">
        <v>6.2444231747448304</v>
      </c>
      <c r="H9" s="144">
        <v>6.2941375628315077</v>
      </c>
      <c r="I9" s="144"/>
      <c r="J9" s="144">
        <v>67.026272233251106</v>
      </c>
      <c r="K9" s="144">
        <v>67.155582767510012</v>
      </c>
      <c r="L9" s="144">
        <v>68.290165103325762</v>
      </c>
      <c r="M9" s="199"/>
      <c r="N9" s="144">
        <v>66.963190512775412</v>
      </c>
      <c r="O9" s="144">
        <v>67.155582767510012</v>
      </c>
      <c r="P9" s="144">
        <v>68.290165103325762</v>
      </c>
      <c r="Q9" s="144"/>
    </row>
    <row r="10" spans="1:17" ht="14.1" customHeight="1">
      <c r="A10" s="157" t="s">
        <v>267</v>
      </c>
      <c r="B10" s="155">
        <v>0.52374299695948734</v>
      </c>
      <c r="C10" s="155">
        <v>0.40875985886860433</v>
      </c>
      <c r="D10" s="155">
        <v>0.39311669390365273</v>
      </c>
      <c r="E10" s="199"/>
      <c r="F10" s="144">
        <v>8.4648831989998641</v>
      </c>
      <c r="G10" s="144">
        <v>10.259681754149602</v>
      </c>
      <c r="H10" s="144">
        <v>10.17851532306064</v>
      </c>
      <c r="I10" s="144"/>
      <c r="J10" s="144">
        <v>74.056771827474321</v>
      </c>
      <c r="K10" s="144">
        <v>73.321290988449562</v>
      </c>
      <c r="L10" s="144">
        <v>74.921424368469957</v>
      </c>
      <c r="M10" s="199"/>
      <c r="N10" s="144">
        <v>74.027868135051506</v>
      </c>
      <c r="O10" s="144">
        <v>73.321290988449562</v>
      </c>
      <c r="P10" s="144">
        <v>74.921424368469957</v>
      </c>
      <c r="Q10" s="144"/>
    </row>
    <row r="11" spans="1:17" ht="14.1" customHeight="1">
      <c r="A11" s="157" t="s">
        <v>269</v>
      </c>
      <c r="B11" s="155">
        <v>0.15202223009698909</v>
      </c>
      <c r="C11" s="155">
        <v>9.3144580339541927E-2</v>
      </c>
      <c r="D11" s="155">
        <v>0.10447031566119722</v>
      </c>
      <c r="E11" s="199"/>
      <c r="F11" s="144">
        <v>5.6476419227226664</v>
      </c>
      <c r="G11" s="144">
        <v>5.0320837270277563</v>
      </c>
      <c r="H11" s="144">
        <v>4.9552355676982716</v>
      </c>
      <c r="I11" s="144"/>
      <c r="J11" s="144">
        <v>59.109765765133325</v>
      </c>
      <c r="K11" s="144">
        <v>57.356306779764111</v>
      </c>
      <c r="L11" s="144">
        <v>58.74865291837866</v>
      </c>
      <c r="M11" s="199"/>
      <c r="N11" s="144">
        <v>59.094712408977465</v>
      </c>
      <c r="O11" s="144">
        <v>57.356306779764111</v>
      </c>
      <c r="P11" s="144">
        <v>58.74865291837866</v>
      </c>
      <c r="Q11" s="144"/>
    </row>
    <row r="12" spans="1:17" ht="14.1" customHeight="1">
      <c r="A12" s="157" t="s">
        <v>271</v>
      </c>
      <c r="B12" s="155">
        <v>0.25720781995213599</v>
      </c>
      <c r="C12" s="155">
        <v>0.17425790880192529</v>
      </c>
      <c r="D12" s="155">
        <v>0.16418528144759023</v>
      </c>
      <c r="E12" s="199"/>
      <c r="F12" s="144">
        <v>4.0865085434476933</v>
      </c>
      <c r="G12" s="144">
        <v>2.4954621010974827</v>
      </c>
      <c r="H12" s="144">
        <v>2.6834776052297897</v>
      </c>
      <c r="I12" s="144"/>
      <c r="J12" s="144">
        <v>65.005784504948338</v>
      </c>
      <c r="K12" s="144">
        <v>69.196344628946022</v>
      </c>
      <c r="L12" s="144">
        <v>67.706688707552644</v>
      </c>
      <c r="M12" s="199"/>
      <c r="N12" s="144">
        <v>64.728001601689542</v>
      </c>
      <c r="O12" s="144">
        <v>69.196344628946022</v>
      </c>
      <c r="P12" s="144">
        <v>67.706688707552644</v>
      </c>
      <c r="Q12" s="144"/>
    </row>
    <row r="13" spans="1:17" ht="14.1" customHeight="1">
      <c r="A13" s="96" t="s">
        <v>90</v>
      </c>
      <c r="B13" s="155">
        <v>0.14550386571902177</v>
      </c>
      <c r="C13" s="155">
        <v>0.10043534383026907</v>
      </c>
      <c r="D13" s="155">
        <v>9.7856131575661892E-2</v>
      </c>
      <c r="E13" s="199"/>
      <c r="F13" s="144">
        <v>5.8304053991530402</v>
      </c>
      <c r="G13" s="144">
        <v>5.4957341518453546</v>
      </c>
      <c r="H13" s="144">
        <v>4.2210020826868364</v>
      </c>
      <c r="I13" s="144"/>
      <c r="J13" s="144">
        <v>27.253038404692226</v>
      </c>
      <c r="K13" s="144">
        <v>19.307572107736146</v>
      </c>
      <c r="L13" s="144">
        <v>32.784422458678335</v>
      </c>
      <c r="M13" s="199"/>
      <c r="N13" s="144">
        <v>27.253038404692226</v>
      </c>
      <c r="O13" s="144">
        <v>19.307572107736146</v>
      </c>
      <c r="P13" s="144">
        <v>32.784422458678335</v>
      </c>
      <c r="Q13" s="144"/>
    </row>
    <row r="14" spans="1:17" ht="14.1" customHeight="1">
      <c r="A14" s="96" t="s">
        <v>91</v>
      </c>
      <c r="B14" s="155">
        <v>7.954704190622075E-2</v>
      </c>
      <c r="C14" s="155">
        <v>7.4695535356098033E-2</v>
      </c>
      <c r="D14" s="155">
        <v>6.7121297031383809E-2</v>
      </c>
      <c r="E14" s="199"/>
      <c r="F14" s="144">
        <v>6.1187651541812205</v>
      </c>
      <c r="G14" s="144">
        <v>7.0817278307711256</v>
      </c>
      <c r="H14" s="144">
        <v>3.5657285243207872</v>
      </c>
      <c r="I14" s="144"/>
      <c r="J14" s="144">
        <v>74.542341235965708</v>
      </c>
      <c r="K14" s="144">
        <v>93.666688772465008</v>
      </c>
      <c r="L14" s="144">
        <v>93.507070407936624</v>
      </c>
      <c r="M14" s="199"/>
      <c r="N14" s="144">
        <v>74.542341235965708</v>
      </c>
      <c r="O14" s="144">
        <v>93.666688772465008</v>
      </c>
      <c r="P14" s="144">
        <v>93.507070407936624</v>
      </c>
      <c r="Q14" s="144"/>
    </row>
    <row r="15" spans="1:17" ht="14.1" hidden="1" customHeight="1">
      <c r="A15" s="96" t="s">
        <v>92</v>
      </c>
      <c r="B15" s="155">
        <v>0.11180541818312645</v>
      </c>
      <c r="C15" s="155">
        <v>8.7556090175462453E-2</v>
      </c>
      <c r="D15" s="155">
        <v>7.2624207194911458E-2</v>
      </c>
      <c r="E15" s="199"/>
      <c r="F15" s="144">
        <v>1.1857661851155438E-3</v>
      </c>
      <c r="G15" s="144">
        <v>1.9849699468585238E-2</v>
      </c>
      <c r="H15" s="144">
        <v>2.0083536656525385E-2</v>
      </c>
      <c r="I15" s="144"/>
      <c r="J15" s="144">
        <v>0</v>
      </c>
      <c r="K15" s="144">
        <v>0</v>
      </c>
      <c r="L15" s="144">
        <v>0</v>
      </c>
      <c r="M15" s="199"/>
      <c r="N15" s="144">
        <v>0</v>
      </c>
      <c r="O15" s="144">
        <v>0</v>
      </c>
      <c r="P15" s="144">
        <v>0</v>
      </c>
      <c r="Q15" s="144"/>
    </row>
    <row r="16" spans="1:17" ht="14.1" hidden="1" customHeight="1">
      <c r="A16" s="96" t="s">
        <v>94</v>
      </c>
      <c r="B16" s="155">
        <v>2.6907736141267569E-3</v>
      </c>
      <c r="C16" s="155">
        <v>1.9703570468249045E-3</v>
      </c>
      <c r="D16" s="155">
        <v>1.8976621355252582E-3</v>
      </c>
      <c r="E16" s="199"/>
      <c r="F16" s="144">
        <v>0</v>
      </c>
      <c r="G16" s="144">
        <v>0</v>
      </c>
      <c r="H16" s="144">
        <v>0</v>
      </c>
      <c r="I16" s="144"/>
      <c r="J16" s="144">
        <v>0</v>
      </c>
      <c r="K16" s="144">
        <v>0</v>
      </c>
      <c r="L16" s="144">
        <v>0</v>
      </c>
      <c r="M16" s="199"/>
      <c r="N16" s="144">
        <v>0</v>
      </c>
      <c r="O16" s="144">
        <v>0</v>
      </c>
      <c r="P16" s="144">
        <v>0</v>
      </c>
      <c r="Q16" s="144"/>
    </row>
    <row r="17" spans="1:17" ht="14.1" hidden="1" customHeight="1">
      <c r="A17" s="96" t="s">
        <v>95</v>
      </c>
      <c r="B17" s="155">
        <v>5.6346460297755828E-2</v>
      </c>
      <c r="C17" s="155">
        <v>3.0847211970864139E-3</v>
      </c>
      <c r="D17" s="155">
        <v>1.7069714230224166E-3</v>
      </c>
      <c r="E17" s="199"/>
      <c r="F17" s="144">
        <v>0.21556369907307613</v>
      </c>
      <c r="G17" s="144">
        <v>0.73310590113958041</v>
      </c>
      <c r="H17" s="144">
        <v>0.76416778224007142</v>
      </c>
      <c r="I17" s="144"/>
      <c r="J17" s="144">
        <v>0</v>
      </c>
      <c r="K17" s="144">
        <v>0</v>
      </c>
      <c r="L17" s="144">
        <v>0</v>
      </c>
      <c r="M17" s="199"/>
      <c r="N17" s="144">
        <v>0</v>
      </c>
      <c r="O17" s="144">
        <v>0</v>
      </c>
      <c r="P17" s="144">
        <v>0</v>
      </c>
      <c r="Q17" s="144"/>
    </row>
    <row r="18" spans="1:17" ht="14.1" hidden="1" customHeight="1">
      <c r="B18" s="155">
        <v>0</v>
      </c>
      <c r="C18" s="155">
        <v>0</v>
      </c>
      <c r="D18" s="155">
        <v>0</v>
      </c>
      <c r="E18" s="199"/>
      <c r="F18" s="144">
        <v>0</v>
      </c>
      <c r="G18" s="144">
        <v>0</v>
      </c>
      <c r="H18" s="144">
        <v>0</v>
      </c>
      <c r="I18" s="144"/>
      <c r="J18" s="144">
        <v>0</v>
      </c>
      <c r="K18" s="144">
        <v>0</v>
      </c>
      <c r="L18" s="144">
        <v>0</v>
      </c>
      <c r="M18" s="199"/>
      <c r="N18" s="144">
        <v>0</v>
      </c>
      <c r="O18" s="144">
        <v>0</v>
      </c>
      <c r="P18" s="144">
        <v>0</v>
      </c>
      <c r="Q18" s="144"/>
    </row>
    <row r="19" spans="1:17" ht="14.1" customHeight="1">
      <c r="A19" s="158" t="s">
        <v>4</v>
      </c>
      <c r="B19" s="156">
        <v>0.18243496583776256</v>
      </c>
      <c r="C19" s="156">
        <v>0.15304348932359946</v>
      </c>
      <c r="D19" s="156">
        <v>0.15447053364655447</v>
      </c>
      <c r="E19" s="202"/>
      <c r="F19" s="153">
        <v>5.011115217406739</v>
      </c>
      <c r="G19" s="153">
        <v>4.7381627436577025</v>
      </c>
      <c r="H19" s="153">
        <v>4.5622425901422385</v>
      </c>
      <c r="I19" s="153"/>
      <c r="J19" s="153">
        <v>60.881131697672984</v>
      </c>
      <c r="K19" s="153">
        <v>47.704255664810972</v>
      </c>
      <c r="L19" s="153">
        <v>47.734982146059131</v>
      </c>
      <c r="M19" s="202"/>
      <c r="N19" s="153">
        <v>60.885411010847626</v>
      </c>
      <c r="O19" s="153">
        <v>47.696503548624854</v>
      </c>
      <c r="P19" s="153">
        <v>47.726368747266577</v>
      </c>
      <c r="Q19" s="219"/>
    </row>
    <row r="20" spans="1:17"/>
    <row r="21" spans="1:17">
      <c r="A21" s="96" t="s">
        <v>192</v>
      </c>
    </row>
  </sheetData>
  <mergeCells count="5">
    <mergeCell ref="A2:L2"/>
    <mergeCell ref="N2:P2"/>
    <mergeCell ref="B3:D3"/>
    <mergeCell ref="F3:H3"/>
    <mergeCell ref="J3:L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dimension ref="B1:V227"/>
  <sheetViews>
    <sheetView showGridLines="0" topLeftCell="B1" zoomScaleNormal="100" workbookViewId="0">
      <selection activeCell="B1" sqref="B1"/>
    </sheetView>
  </sheetViews>
  <sheetFormatPr defaultColWidth="9.140625" defaultRowHeight="13.5"/>
  <cols>
    <col min="1" max="1" width="0" style="96" hidden="1" customWidth="1"/>
    <col min="2" max="2" width="40.140625" style="96" customWidth="1"/>
    <col min="3" max="3" width="16.140625" style="96" customWidth="1"/>
    <col min="4" max="5" width="9.140625" style="96" hidden="1" customWidth="1"/>
    <col min="6" max="6" width="8.140625" style="96" hidden="1" customWidth="1"/>
    <col min="7" max="10" width="8.140625" style="96" customWidth="1"/>
    <col min="11" max="11" width="8.140625" style="214" customWidth="1"/>
    <col min="12" max="13" width="7.42578125" style="214" customWidth="1"/>
    <col min="14" max="14" width="12" style="214" customWidth="1"/>
    <col min="15" max="16384" width="9.140625" style="96"/>
  </cols>
  <sheetData>
    <row r="1" spans="2:22">
      <c r="B1" s="220" t="s">
        <v>215</v>
      </c>
      <c r="C1" s="38"/>
      <c r="K1" s="96"/>
      <c r="L1" s="96"/>
      <c r="M1" s="96"/>
      <c r="N1" s="96"/>
    </row>
    <row r="2" spans="2:22">
      <c r="K2" s="96"/>
      <c r="L2" s="96"/>
      <c r="M2" s="96"/>
      <c r="N2" s="96"/>
    </row>
    <row r="3" spans="2:22" ht="12.95" customHeight="1">
      <c r="B3" s="78" t="s">
        <v>216</v>
      </c>
      <c r="C3" s="79" t="s">
        <v>217</v>
      </c>
      <c r="D3" s="236">
        <v>2016</v>
      </c>
      <c r="E3" s="236">
        <v>2017</v>
      </c>
      <c r="F3" s="236">
        <v>43465</v>
      </c>
      <c r="G3" s="236">
        <v>43830</v>
      </c>
      <c r="H3" s="236">
        <v>44196</v>
      </c>
      <c r="I3" s="236">
        <v>44561</v>
      </c>
      <c r="J3" s="236">
        <v>44926</v>
      </c>
      <c r="K3" s="236">
        <v>45291</v>
      </c>
      <c r="L3" s="236">
        <v>45657</v>
      </c>
      <c r="M3" s="236">
        <v>46022</v>
      </c>
      <c r="N3" s="404" t="s">
        <v>218</v>
      </c>
      <c r="O3" s="405"/>
    </row>
    <row r="4" spans="2:22">
      <c r="B4" s="139" t="s">
        <v>119</v>
      </c>
      <c r="C4" s="259" t="s">
        <v>219</v>
      </c>
      <c r="D4" s="82">
        <v>1.2755857844584328</v>
      </c>
      <c r="E4" s="82">
        <v>4.8189798011591067</v>
      </c>
      <c r="F4" s="303">
        <v>2.6826053613358214</v>
      </c>
      <c r="G4" s="344">
        <v>5.9850680078790575</v>
      </c>
      <c r="H4" s="344">
        <v>7.7892402777623992E-2</v>
      </c>
      <c r="I4" s="344">
        <v>6.7560371991958634</v>
      </c>
      <c r="J4" s="345">
        <v>9.9940164563035783</v>
      </c>
      <c r="K4" s="345">
        <v>-2.1870872248639484</v>
      </c>
      <c r="L4" s="345">
        <v>5.4759987924668296</v>
      </c>
      <c r="M4" s="345">
        <v>8.5715019148596472</v>
      </c>
      <c r="N4" s="346">
        <v>10.249234786414174</v>
      </c>
      <c r="O4" s="342">
        <v>46173</v>
      </c>
    </row>
    <row r="5" spans="2:22">
      <c r="B5" s="83" t="s">
        <v>89</v>
      </c>
      <c r="C5" s="235"/>
      <c r="D5" s="85">
        <v>4.6362611498324213</v>
      </c>
      <c r="E5" s="85">
        <v>6.8032946556070728</v>
      </c>
      <c r="F5" s="304">
        <v>6.9925500420303655</v>
      </c>
      <c r="G5" s="347">
        <v>6.2030631560491267</v>
      </c>
      <c r="H5" s="347">
        <v>8.1321595517769296E-2</v>
      </c>
      <c r="I5" s="347">
        <v>5.1471692011716197</v>
      </c>
      <c r="J5" s="348">
        <v>7.76558482647145</v>
      </c>
      <c r="K5" s="348">
        <v>3.445710231354604</v>
      </c>
      <c r="L5" s="348">
        <v>6.0123966432043208</v>
      </c>
      <c r="M5" s="348">
        <v>7.9499718504888905</v>
      </c>
      <c r="N5" s="349">
        <v>8.8259249905981783</v>
      </c>
      <c r="O5" s="343">
        <v>46173</v>
      </c>
    </row>
    <row r="6" spans="2:22">
      <c r="B6" s="83" t="s">
        <v>220</v>
      </c>
      <c r="C6" s="235"/>
      <c r="D6" s="85">
        <v>7.2877972036417882</v>
      </c>
      <c r="E6" s="85">
        <v>12.928083448924642</v>
      </c>
      <c r="F6" s="304">
        <v>11.761513903540743</v>
      </c>
      <c r="G6" s="347">
        <v>8.9455530899837257</v>
      </c>
      <c r="H6" s="347">
        <v>-7.7825603158658279</v>
      </c>
      <c r="I6" s="347">
        <v>-4.5887552163368479</v>
      </c>
      <c r="J6" s="348">
        <v>0.88515159116102637</v>
      </c>
      <c r="K6" s="348">
        <v>11.657488052696863</v>
      </c>
      <c r="L6" s="348">
        <v>13.523086299637587</v>
      </c>
      <c r="M6" s="348">
        <v>9.7940199083295543</v>
      </c>
      <c r="N6" s="349">
        <v>8.9135127131243497</v>
      </c>
      <c r="O6" s="343">
        <v>46173</v>
      </c>
    </row>
    <row r="7" spans="2:22">
      <c r="B7" s="83" t="s">
        <v>221</v>
      </c>
      <c r="C7" s="235"/>
      <c r="D7" s="85">
        <v>4.078974923996026</v>
      </c>
      <c r="E7" s="85">
        <v>4.7855900134524676</v>
      </c>
      <c r="F7" s="304">
        <v>4.6945416034966936</v>
      </c>
      <c r="G7" s="347">
        <v>5.7657088861230221</v>
      </c>
      <c r="H7" s="347">
        <v>4.11898813054139</v>
      </c>
      <c r="I7" s="347">
        <v>9.0551156061113183</v>
      </c>
      <c r="J7" s="348">
        <v>9.9463830606822299</v>
      </c>
      <c r="K7" s="348">
        <v>0.58174306783729257</v>
      </c>
      <c r="L7" s="348">
        <v>3.9180119561297744</v>
      </c>
      <c r="M7" s="348">
        <v>8.8491924715738755</v>
      </c>
      <c r="N7" s="349">
        <v>10.171898203341723</v>
      </c>
      <c r="O7" s="343">
        <v>46173</v>
      </c>
    </row>
    <row r="8" spans="2:22">
      <c r="B8" s="83" t="s">
        <v>86</v>
      </c>
      <c r="C8" s="235"/>
      <c r="D8" s="85">
        <v>-1.0373297364236977</v>
      </c>
      <c r="E8" s="85">
        <v>2.2147834519881782</v>
      </c>
      <c r="F8" s="304">
        <v>2.2027753695455177</v>
      </c>
      <c r="G8" s="347">
        <v>4.8091162077051886</v>
      </c>
      <c r="H8" s="347">
        <v>-1.4319108733848673</v>
      </c>
      <c r="I8" s="347">
        <v>6.2811752848838331</v>
      </c>
      <c r="J8" s="348">
        <v>12.763668254346495</v>
      </c>
      <c r="K8" s="348">
        <v>-4.9477741781744573</v>
      </c>
      <c r="L8" s="348">
        <v>-2.0654113472324154</v>
      </c>
      <c r="M8" s="348">
        <v>4.3528075880397976</v>
      </c>
      <c r="N8" s="349">
        <v>6.429061355514798</v>
      </c>
      <c r="O8" s="343">
        <v>46173</v>
      </c>
    </row>
    <row r="9" spans="2:22">
      <c r="B9" s="80" t="s">
        <v>128</v>
      </c>
      <c r="C9" s="259" t="s">
        <v>219</v>
      </c>
      <c r="D9" s="82">
        <v>3.9514046810902315</v>
      </c>
      <c r="E9" s="82">
        <v>5.338012328203523</v>
      </c>
      <c r="F9" s="303">
        <v>5.2688903803671749</v>
      </c>
      <c r="G9" s="344">
        <v>7.2143769710397709</v>
      </c>
      <c r="H9" s="344">
        <v>10.336863634040384</v>
      </c>
      <c r="I9" s="344">
        <v>8.472169633819405</v>
      </c>
      <c r="J9" s="345">
        <v>6.9137331816315761</v>
      </c>
      <c r="K9" s="345">
        <v>3.2843267115274966</v>
      </c>
      <c r="L9" s="345">
        <v>1.3716456238145103</v>
      </c>
      <c r="M9" s="345">
        <v>6.9359598403538891</v>
      </c>
      <c r="N9" s="346">
        <v>5.0049917006972144</v>
      </c>
      <c r="O9" s="342">
        <v>46173</v>
      </c>
    </row>
    <row r="10" spans="2:22">
      <c r="B10" s="83" t="s">
        <v>89</v>
      </c>
      <c r="C10" s="235"/>
      <c r="D10" s="85">
        <v>6.6597842082602554</v>
      </c>
      <c r="E10" s="85">
        <v>5.6486252962693495</v>
      </c>
      <c r="F10" s="304">
        <v>6.8313211127248863</v>
      </c>
      <c r="G10" s="347">
        <v>8.7088434449596122</v>
      </c>
      <c r="H10" s="347">
        <v>10.17490381672388</v>
      </c>
      <c r="I10" s="347">
        <v>6.758526791253705</v>
      </c>
      <c r="J10" s="348">
        <v>7.6463792071108649</v>
      </c>
      <c r="K10" s="348">
        <v>2.8305696307687755</v>
      </c>
      <c r="L10" s="348">
        <v>2.9966953731452417</v>
      </c>
      <c r="M10" s="348">
        <v>6.8159113291076379</v>
      </c>
      <c r="N10" s="349">
        <v>5.1620924595287221</v>
      </c>
      <c r="O10" s="343">
        <v>46173</v>
      </c>
    </row>
    <row r="11" spans="2:22">
      <c r="B11" s="83" t="s">
        <v>86</v>
      </c>
      <c r="C11" s="235"/>
      <c r="D11" s="85">
        <v>8.4467079595732528</v>
      </c>
      <c r="E11" s="85">
        <v>10.647844444784171</v>
      </c>
      <c r="F11" s="304">
        <v>6.5797718795949978</v>
      </c>
      <c r="G11" s="347">
        <v>-0.44993636631083245</v>
      </c>
      <c r="H11" s="347">
        <v>18.84228687734819</v>
      </c>
      <c r="I11" s="347">
        <v>12.043404880359398</v>
      </c>
      <c r="J11" s="348">
        <v>7.9125724162212308</v>
      </c>
      <c r="K11" s="348">
        <v>12.74478483733601</v>
      </c>
      <c r="L11" s="348">
        <v>-0.33783151155758473</v>
      </c>
      <c r="M11" s="348">
        <v>7.279172282442059</v>
      </c>
      <c r="N11" s="349">
        <v>4.2981121436477698</v>
      </c>
      <c r="O11" s="343">
        <v>46173</v>
      </c>
    </row>
    <row r="12" spans="2:22">
      <c r="B12" s="87" t="s">
        <v>222</v>
      </c>
      <c r="C12" s="403" t="s">
        <v>223</v>
      </c>
      <c r="D12" s="85">
        <v>19.050099438510443</v>
      </c>
      <c r="E12" s="85">
        <v>18.075054788583959</v>
      </c>
      <c r="F12" s="304">
        <v>17.949553172041401</v>
      </c>
      <c r="G12" s="344">
        <v>18.539937117343175</v>
      </c>
      <c r="H12" s="344">
        <v>18.286210835932387</v>
      </c>
      <c r="I12" s="344">
        <v>18.375218965226097</v>
      </c>
      <c r="J12" s="345">
        <v>18.545443600482017</v>
      </c>
      <c r="K12" s="345">
        <v>20.404063690707744</v>
      </c>
      <c r="L12" s="345">
        <v>19.795672797275696</v>
      </c>
      <c r="M12" s="345">
        <v>20.880260658581758</v>
      </c>
      <c r="N12" s="350">
        <v>20.212904522677501</v>
      </c>
      <c r="O12" s="329">
        <v>46112</v>
      </c>
    </row>
    <row r="13" spans="2:22">
      <c r="B13" s="88" t="s">
        <v>224</v>
      </c>
      <c r="C13" s="403"/>
      <c r="D13" s="82">
        <v>18.54470351346453</v>
      </c>
      <c r="E13" s="82">
        <v>17.669470557489429</v>
      </c>
      <c r="F13" s="303">
        <v>17.629148553917201</v>
      </c>
      <c r="G13" s="347">
        <v>17.780206594480379</v>
      </c>
      <c r="H13" s="347">
        <v>16.6592227898612</v>
      </c>
      <c r="I13" s="347">
        <v>16.898469402094708</v>
      </c>
      <c r="J13" s="348">
        <v>15.910107450663505</v>
      </c>
      <c r="K13" s="348">
        <v>17.764128424676155</v>
      </c>
      <c r="L13" s="348">
        <v>17.566004348898236</v>
      </c>
      <c r="M13" s="348">
        <v>17.973766677572055</v>
      </c>
      <c r="N13" s="351">
        <v>17.420080908421077</v>
      </c>
      <c r="O13" s="301">
        <v>46112</v>
      </c>
    </row>
    <row r="14" spans="2:22">
      <c r="B14" s="88" t="s">
        <v>225</v>
      </c>
      <c r="C14" s="403"/>
      <c r="D14" s="86">
        <v>10.034226037369194</v>
      </c>
      <c r="E14" s="138">
        <v>9.933696022649869</v>
      </c>
      <c r="F14" s="305">
        <v>9.7876346083048968</v>
      </c>
      <c r="G14" s="349">
        <v>9.6331939404235367</v>
      </c>
      <c r="H14" s="349">
        <v>8.7968906852346542</v>
      </c>
      <c r="I14" s="349">
        <v>9.2699906671964989</v>
      </c>
      <c r="J14" s="352">
        <v>8.491873540152346</v>
      </c>
      <c r="K14" s="352">
        <v>9.14</v>
      </c>
      <c r="L14" s="352">
        <v>9.56</v>
      </c>
      <c r="M14" s="352">
        <v>9.7799999999999994</v>
      </c>
      <c r="N14" s="349">
        <v>9.65</v>
      </c>
      <c r="O14" s="265">
        <v>46112</v>
      </c>
    </row>
    <row r="15" spans="2:22">
      <c r="B15" s="87" t="s">
        <v>226</v>
      </c>
      <c r="C15" s="260" t="s">
        <v>245</v>
      </c>
      <c r="D15" s="82">
        <v>8.4884027141632963</v>
      </c>
      <c r="E15" s="82">
        <v>5.9899926663425358</v>
      </c>
      <c r="F15" s="303">
        <v>3.9880670821453177</v>
      </c>
      <c r="G15" s="344">
        <v>2.2057296025900337</v>
      </c>
      <c r="H15" s="344">
        <v>1.8970920072767568</v>
      </c>
      <c r="I15" s="344">
        <v>1.2</v>
      </c>
      <c r="J15" s="345">
        <v>1.1257299293292187</v>
      </c>
      <c r="K15" s="345">
        <v>0.99896357620399279</v>
      </c>
      <c r="L15" s="345">
        <v>0.9783527745522248</v>
      </c>
      <c r="M15" s="345">
        <v>1.6122248635998784</v>
      </c>
      <c r="N15" s="346">
        <v>1.5810170048721688</v>
      </c>
      <c r="O15" s="342">
        <v>46173</v>
      </c>
      <c r="P15" s="101"/>
      <c r="Q15" s="101"/>
      <c r="R15" s="101"/>
      <c r="S15" s="101"/>
      <c r="T15" s="101"/>
      <c r="U15" s="101"/>
      <c r="V15" s="101"/>
    </row>
    <row r="16" spans="2:22">
      <c r="B16" s="88" t="s">
        <v>86</v>
      </c>
      <c r="C16" s="63"/>
      <c r="D16" s="85">
        <v>16.822258470233692</v>
      </c>
      <c r="E16" s="85">
        <v>12.914689842978937</v>
      </c>
      <c r="F16" s="304">
        <v>8.4118552107678095</v>
      </c>
      <c r="G16" s="347">
        <v>4.4572215313589396</v>
      </c>
      <c r="H16" s="347">
        <v>3.8501061191306203</v>
      </c>
      <c r="I16" s="347">
        <v>2.2942325427006169</v>
      </c>
      <c r="J16" s="348">
        <v>1.8237498495810613</v>
      </c>
      <c r="K16" s="348">
        <v>1.7514697838176687</v>
      </c>
      <c r="L16" s="348">
        <v>1.7509009774641444</v>
      </c>
      <c r="M16" s="348">
        <v>4.1503890320818329</v>
      </c>
      <c r="N16" s="349">
        <v>3.9158800442106374</v>
      </c>
      <c r="O16" s="343">
        <v>46173</v>
      </c>
      <c r="P16" s="101"/>
      <c r="Q16" s="101"/>
      <c r="R16" s="101"/>
      <c r="S16" s="101"/>
      <c r="T16" s="101"/>
      <c r="U16" s="101"/>
      <c r="V16" s="101"/>
    </row>
    <row r="17" spans="2:22">
      <c r="B17" s="89" t="s">
        <v>228</v>
      </c>
      <c r="C17" s="235"/>
      <c r="D17" s="85">
        <v>11.804530193114408</v>
      </c>
      <c r="E17" s="85">
        <v>9.6181882648105059</v>
      </c>
      <c r="F17" s="305">
        <v>6.8973350188284712</v>
      </c>
      <c r="G17" s="347">
        <v>3.5444978631221815</v>
      </c>
      <c r="H17" s="347">
        <v>3.0012144591880614</v>
      </c>
      <c r="I17" s="347">
        <v>0.9730879252542568</v>
      </c>
      <c r="J17" s="348">
        <v>0.61118140848699676</v>
      </c>
      <c r="K17" s="348">
        <v>1.0172928950594402</v>
      </c>
      <c r="L17" s="348">
        <v>0.84282098497108893</v>
      </c>
      <c r="M17" s="348">
        <v>5.630295576587133</v>
      </c>
      <c r="N17" s="349">
        <v>5.1306350140925208</v>
      </c>
      <c r="O17" s="343">
        <v>46173</v>
      </c>
      <c r="P17" s="101"/>
      <c r="Q17" s="101"/>
      <c r="R17" s="101"/>
      <c r="S17" s="101"/>
      <c r="T17" s="101"/>
      <c r="U17" s="101"/>
      <c r="V17" s="101"/>
    </row>
    <row r="18" spans="2:22">
      <c r="B18" s="89" t="s">
        <v>229</v>
      </c>
      <c r="C18" s="235"/>
      <c r="D18" s="85">
        <v>23.062677241507821</v>
      </c>
      <c r="E18" s="85">
        <v>16.950098476523703</v>
      </c>
      <c r="F18" s="305">
        <v>10.57076066051434</v>
      </c>
      <c r="G18" s="347">
        <v>5.8415863627809106</v>
      </c>
      <c r="H18" s="347">
        <v>4.9527787117914039</v>
      </c>
      <c r="I18" s="347">
        <v>3.797597669474047</v>
      </c>
      <c r="J18" s="348">
        <v>3.1987087393639273</v>
      </c>
      <c r="K18" s="348">
        <v>2.541855678989652</v>
      </c>
      <c r="L18" s="348">
        <v>2.718876253181687</v>
      </c>
      <c r="M18" s="348">
        <v>2.6418867365150533</v>
      </c>
      <c r="N18" s="349">
        <v>2.7127113337710411</v>
      </c>
      <c r="O18" s="343">
        <v>46173</v>
      </c>
      <c r="P18" s="101"/>
      <c r="Q18" s="101"/>
      <c r="R18" s="101"/>
      <c r="S18" s="101"/>
      <c r="T18" s="101"/>
      <c r="U18" s="101"/>
      <c r="V18" s="101"/>
    </row>
    <row r="19" spans="2:22">
      <c r="B19" s="262" t="s">
        <v>281</v>
      </c>
      <c r="C19" s="235"/>
      <c r="D19" s="85">
        <v>11.435163277747421</v>
      </c>
      <c r="E19" s="85">
        <v>6.3073373853735388</v>
      </c>
      <c r="F19" s="304">
        <v>4.3396012207713266</v>
      </c>
      <c r="G19" s="347">
        <v>2.6485442708577667</v>
      </c>
      <c r="H19" s="347">
        <v>2.1700992032289057</v>
      </c>
      <c r="I19" s="347">
        <v>1.3959245192485839</v>
      </c>
      <c r="J19" s="348">
        <v>1.1252258497869769</v>
      </c>
      <c r="K19" s="348">
        <v>2.2349574521955811</v>
      </c>
      <c r="L19" s="348">
        <v>2.4238305438687093</v>
      </c>
      <c r="M19" s="348">
        <v>10.061416430057358</v>
      </c>
      <c r="N19" s="349">
        <v>9.5801567100520959</v>
      </c>
      <c r="O19" s="343">
        <v>46173</v>
      </c>
      <c r="P19" s="101"/>
      <c r="Q19" s="101"/>
      <c r="R19" s="101"/>
      <c r="S19" s="101"/>
      <c r="T19" s="101"/>
      <c r="U19" s="101"/>
      <c r="V19" s="101"/>
    </row>
    <row r="20" spans="2:22">
      <c r="B20" s="88" t="s">
        <v>283</v>
      </c>
      <c r="C20" s="235"/>
      <c r="D20" s="85">
        <v>26.446587555422731</v>
      </c>
      <c r="E20" s="85">
        <v>21.046626313551126</v>
      </c>
      <c r="F20" s="304">
        <v>14.931620291771244</v>
      </c>
      <c r="G20" s="347">
        <v>5.8516488272156089</v>
      </c>
      <c r="H20" s="347">
        <v>3.7639243924849</v>
      </c>
      <c r="I20" s="347">
        <v>2.0973163370881016</v>
      </c>
      <c r="J20" s="348">
        <v>1.5574087930102716</v>
      </c>
      <c r="K20" s="348">
        <v>1.1524209067594302</v>
      </c>
      <c r="L20" s="348">
        <v>1.523693666551341</v>
      </c>
      <c r="M20" s="348">
        <v>1.9332398974351315</v>
      </c>
      <c r="N20" s="349">
        <v>1.7993999717539579</v>
      </c>
      <c r="O20" s="343">
        <v>46173</v>
      </c>
      <c r="P20" s="101"/>
      <c r="Q20" s="101"/>
      <c r="R20" s="101"/>
      <c r="S20" s="101"/>
      <c r="T20" s="101"/>
      <c r="U20" s="101"/>
      <c r="V20" s="101"/>
    </row>
    <row r="21" spans="2:22">
      <c r="B21" s="83" t="s">
        <v>290</v>
      </c>
      <c r="C21" s="235"/>
      <c r="D21" s="85">
        <v>13.263577852339633</v>
      </c>
      <c r="E21" s="85">
        <v>9.8145008288970068</v>
      </c>
      <c r="F21" s="304">
        <v>6.7729875361489071</v>
      </c>
      <c r="G21" s="347">
        <v>4.6743089121607966</v>
      </c>
      <c r="H21" s="347">
        <v>3.7718245949932836</v>
      </c>
      <c r="I21" s="347">
        <v>2.9863698281913598</v>
      </c>
      <c r="J21" s="348">
        <v>3.3674924017570005</v>
      </c>
      <c r="K21" s="348">
        <v>2.6011472747278579</v>
      </c>
      <c r="L21" s="348">
        <v>2.5395274154213241</v>
      </c>
      <c r="M21" s="348">
        <v>5.1882617557344988</v>
      </c>
      <c r="N21" s="349">
        <v>4.2303771230818521</v>
      </c>
      <c r="O21" s="343">
        <v>46173</v>
      </c>
      <c r="P21" s="101"/>
      <c r="Q21" s="101"/>
      <c r="R21" s="101"/>
      <c r="S21" s="101"/>
      <c r="T21" s="101"/>
      <c r="U21" s="101"/>
      <c r="V21" s="101"/>
    </row>
    <row r="22" spans="2:22">
      <c r="B22" s="88" t="s">
        <v>196</v>
      </c>
      <c r="C22" s="235"/>
      <c r="D22" s="85">
        <v>3.272124477337047</v>
      </c>
      <c r="E22" s="85">
        <v>2.8465229235026972</v>
      </c>
      <c r="F22" s="304">
        <v>2.2371231802702023</v>
      </c>
      <c r="G22" s="347">
        <v>1.9743735177541868</v>
      </c>
      <c r="H22" s="347">
        <v>2.0021917737156283</v>
      </c>
      <c r="I22" s="347">
        <v>1.9640523729799699</v>
      </c>
      <c r="J22" s="348">
        <v>1.644136463813749</v>
      </c>
      <c r="K22" s="348">
        <v>1.5568783167092097</v>
      </c>
      <c r="L22" s="348">
        <v>1.5361657195922416</v>
      </c>
      <c r="M22" s="348">
        <v>1.4163621906703572</v>
      </c>
      <c r="N22" s="349">
        <v>1.4358662087282485</v>
      </c>
      <c r="O22" s="343">
        <v>46173</v>
      </c>
      <c r="P22" s="101"/>
      <c r="Q22" s="101"/>
      <c r="R22" s="101"/>
      <c r="S22" s="101"/>
      <c r="T22" s="101"/>
      <c r="U22" s="101"/>
      <c r="V22" s="101"/>
    </row>
    <row r="23" spans="2:22">
      <c r="B23" s="88" t="s">
        <v>195</v>
      </c>
      <c r="C23" s="235"/>
      <c r="D23" s="85">
        <v>13.388829319146978</v>
      </c>
      <c r="E23" s="85">
        <v>9.8405666587483474</v>
      </c>
      <c r="F23" s="304">
        <v>7.2378419471409563</v>
      </c>
      <c r="G23" s="347">
        <v>4.0137525654808925</v>
      </c>
      <c r="H23" s="347">
        <v>4.3469070379442094</v>
      </c>
      <c r="I23" s="347">
        <v>3.8658628261466674</v>
      </c>
      <c r="J23" s="348">
        <v>3.3749053586782867</v>
      </c>
      <c r="K23" s="348">
        <v>3.7071525195954482</v>
      </c>
      <c r="L23" s="348">
        <v>4.157319441767136</v>
      </c>
      <c r="M23" s="348">
        <v>3.6917101544278799</v>
      </c>
      <c r="N23" s="349">
        <v>3.6155439501017019</v>
      </c>
      <c r="O23" s="343">
        <v>46173</v>
      </c>
      <c r="P23" s="101"/>
      <c r="Q23" s="101"/>
      <c r="R23" s="101"/>
      <c r="S23" s="101"/>
      <c r="T23" s="101"/>
      <c r="U23" s="101"/>
      <c r="V23" s="101"/>
    </row>
    <row r="24" spans="2:22">
      <c r="B24" s="88" t="s">
        <v>220</v>
      </c>
      <c r="C24" s="235"/>
      <c r="D24" s="85">
        <v>4.5746087674181268</v>
      </c>
      <c r="E24" s="85">
        <v>3.8322628216345738</v>
      </c>
      <c r="F24" s="304">
        <v>2.8141520377760769</v>
      </c>
      <c r="G24" s="347">
        <v>2.5133262706701553</v>
      </c>
      <c r="H24" s="347">
        <v>3.181385980438594</v>
      </c>
      <c r="I24" s="347">
        <v>3.6924890374778494</v>
      </c>
      <c r="J24" s="348">
        <v>3.4950180931263293</v>
      </c>
      <c r="K24" s="348">
        <v>3.1077037828412561</v>
      </c>
      <c r="L24" s="348">
        <v>3.1082601755670516</v>
      </c>
      <c r="M24" s="348">
        <v>3.0481966136104823</v>
      </c>
      <c r="N24" s="349">
        <v>3.0567849631169031</v>
      </c>
      <c r="O24" s="343">
        <v>46173</v>
      </c>
      <c r="P24" s="101"/>
      <c r="Q24" s="101"/>
      <c r="R24" s="101"/>
      <c r="S24" s="101"/>
      <c r="T24" s="101"/>
      <c r="U24" s="101"/>
      <c r="V24" s="101"/>
    </row>
    <row r="25" spans="2:22">
      <c r="B25" s="88" t="s">
        <v>221</v>
      </c>
      <c r="C25" s="235"/>
      <c r="D25" s="85">
        <v>3.2980098217134683</v>
      </c>
      <c r="E25" s="85">
        <v>2.8663546169280232</v>
      </c>
      <c r="F25" s="304">
        <v>2.30976250818938</v>
      </c>
      <c r="G25" s="347">
        <v>1.9434533802514138</v>
      </c>
      <c r="H25" s="347">
        <v>1.7428301707393477</v>
      </c>
      <c r="I25" s="347">
        <v>1.5756298601022682</v>
      </c>
      <c r="J25" s="348">
        <v>1.1833860139186541</v>
      </c>
      <c r="K25" s="348">
        <v>1.1068803522018178</v>
      </c>
      <c r="L25" s="348">
        <v>0.97316235081734082</v>
      </c>
      <c r="M25" s="348">
        <v>0.82223593276680262</v>
      </c>
      <c r="N25" s="349">
        <v>0.80634895659486594</v>
      </c>
      <c r="O25" s="343">
        <v>46173</v>
      </c>
      <c r="P25" s="101"/>
      <c r="Q25" s="101"/>
      <c r="R25" s="101"/>
      <c r="S25" s="101"/>
      <c r="T25" s="101"/>
      <c r="U25" s="101"/>
      <c r="V25" s="101"/>
    </row>
    <row r="26" spans="2:22">
      <c r="B26" s="302" t="s">
        <v>230</v>
      </c>
      <c r="C26" s="259" t="s">
        <v>293</v>
      </c>
      <c r="D26" s="84"/>
      <c r="E26" s="84"/>
      <c r="F26" s="303">
        <v>4.5399272976357485</v>
      </c>
      <c r="G26" s="344">
        <v>4.2535171351526611</v>
      </c>
      <c r="H26" s="344">
        <v>6.4928244136182371</v>
      </c>
      <c r="I26" s="344">
        <v>5.7839246213704385</v>
      </c>
      <c r="J26" s="345">
        <v>5.1059109502221851</v>
      </c>
      <c r="K26" s="345">
        <v>5.0011170748786862</v>
      </c>
      <c r="L26" s="345">
        <v>5.4009040023680681</v>
      </c>
      <c r="M26" s="345">
        <v>4.1294677288325641</v>
      </c>
      <c r="N26" s="346">
        <v>4.0502475416374377</v>
      </c>
      <c r="O26" s="342">
        <v>46173</v>
      </c>
      <c r="P26" s="101"/>
      <c r="Q26" s="101"/>
      <c r="R26" s="101"/>
      <c r="S26" s="101"/>
      <c r="T26" s="101"/>
      <c r="U26" s="101"/>
    </row>
    <row r="27" spans="2:22">
      <c r="B27" s="83" t="s">
        <v>86</v>
      </c>
      <c r="C27" s="235"/>
      <c r="D27" s="84"/>
      <c r="E27" s="84"/>
      <c r="F27" s="304">
        <v>7.9673432112204026</v>
      </c>
      <c r="G27" s="347">
        <v>6.9039244154144574</v>
      </c>
      <c r="H27" s="347">
        <v>12.264631345181314</v>
      </c>
      <c r="I27" s="347">
        <v>10.240599414920617</v>
      </c>
      <c r="J27" s="348">
        <v>8.5279006183093706</v>
      </c>
      <c r="K27" s="348">
        <v>8.3105123724416412</v>
      </c>
      <c r="L27" s="348">
        <v>9.2826549478351108</v>
      </c>
      <c r="M27" s="348">
        <v>7.3035283403817726</v>
      </c>
      <c r="N27" s="349">
        <v>6.8158663449856647</v>
      </c>
      <c r="O27" s="343">
        <v>46173</v>
      </c>
      <c r="P27" s="101"/>
      <c r="Q27" s="101"/>
      <c r="R27" s="101"/>
      <c r="S27" s="101"/>
      <c r="T27" s="101"/>
      <c r="U27" s="101"/>
    </row>
    <row r="28" spans="2:22">
      <c r="B28" s="83" t="s">
        <v>196</v>
      </c>
      <c r="C28" s="235"/>
      <c r="D28" s="84"/>
      <c r="E28" s="84"/>
      <c r="F28" s="304">
        <v>6.0312809682787663</v>
      </c>
      <c r="G28" s="347">
        <v>5.8844630052367721</v>
      </c>
      <c r="H28" s="347">
        <v>8.2776743422893713</v>
      </c>
      <c r="I28" s="347">
        <v>9.2722678933289195</v>
      </c>
      <c r="J28" s="348">
        <v>8.0660523617151991</v>
      </c>
      <c r="K28" s="348">
        <v>8.5164909334923955</v>
      </c>
      <c r="L28" s="348">
        <v>9.1612662791784807</v>
      </c>
      <c r="M28" s="348">
        <v>6.6665627378501746</v>
      </c>
      <c r="N28" s="349">
        <v>6.6715173155666303</v>
      </c>
      <c r="O28" s="343">
        <v>46173</v>
      </c>
      <c r="P28" s="101"/>
      <c r="Q28" s="101"/>
      <c r="R28" s="101"/>
      <c r="S28" s="101"/>
      <c r="T28" s="101"/>
      <c r="U28" s="101"/>
    </row>
    <row r="29" spans="2:22">
      <c r="B29" s="83" t="s">
        <v>195</v>
      </c>
      <c r="C29" s="235"/>
      <c r="D29" s="84"/>
      <c r="E29" s="84"/>
      <c r="F29" s="304">
        <v>8.3844808187351081</v>
      </c>
      <c r="G29" s="347">
        <v>9.6578555452289852</v>
      </c>
      <c r="H29" s="347">
        <v>11.332661577131821</v>
      </c>
      <c r="I29" s="347">
        <v>13.837892141074674</v>
      </c>
      <c r="J29" s="347">
        <v>13.946440663525594</v>
      </c>
      <c r="K29" s="347">
        <v>18.146633105685858</v>
      </c>
      <c r="L29" s="347">
        <v>17.151342683186733</v>
      </c>
      <c r="M29" s="347">
        <v>14.451631270718371</v>
      </c>
      <c r="N29" s="349">
        <v>14.789693372710811</v>
      </c>
      <c r="O29" s="343">
        <v>46173</v>
      </c>
      <c r="P29" s="101"/>
      <c r="Q29" s="101"/>
      <c r="R29" s="101"/>
      <c r="S29" s="101"/>
      <c r="T29" s="101"/>
      <c r="U29" s="101"/>
    </row>
    <row r="30" spans="2:22">
      <c r="B30" s="83" t="s">
        <v>220</v>
      </c>
      <c r="C30" s="235"/>
      <c r="D30" s="84"/>
      <c r="E30" s="84"/>
      <c r="F30" s="304">
        <v>4.0437332154298602</v>
      </c>
      <c r="G30" s="347">
        <v>4.5676551903280709</v>
      </c>
      <c r="H30" s="347">
        <v>7.1763315262059493</v>
      </c>
      <c r="I30" s="347">
        <v>11.173849147483351</v>
      </c>
      <c r="J30" s="347">
        <v>10.875530176539904</v>
      </c>
      <c r="K30" s="347">
        <v>11.23688420029351</v>
      </c>
      <c r="L30" s="347">
        <v>13.043481260608017</v>
      </c>
      <c r="M30" s="347">
        <v>9.7161583731592067</v>
      </c>
      <c r="N30" s="349">
        <v>9.7686217590413715</v>
      </c>
      <c r="O30" s="343">
        <v>46173</v>
      </c>
      <c r="P30" s="101"/>
      <c r="Q30" s="101"/>
      <c r="R30" s="101"/>
      <c r="S30" s="101"/>
      <c r="T30" s="101"/>
      <c r="U30" s="101"/>
    </row>
    <row r="31" spans="2:22">
      <c r="B31" s="83" t="s">
        <v>221</v>
      </c>
      <c r="C31" s="235"/>
      <c r="D31" s="84"/>
      <c r="E31" s="84"/>
      <c r="F31" s="304">
        <v>7.9779563487686058</v>
      </c>
      <c r="G31" s="347">
        <v>7.1686768022747422</v>
      </c>
      <c r="H31" s="347">
        <v>9.9724854733161159</v>
      </c>
      <c r="I31" s="347">
        <v>8.8802013857918105</v>
      </c>
      <c r="J31" s="347">
        <v>7.103122361150775</v>
      </c>
      <c r="K31" s="347">
        <v>6.9251112122120331</v>
      </c>
      <c r="L31" s="347">
        <v>7.4916692576963841</v>
      </c>
      <c r="M31" s="347">
        <v>4.7852012896794625</v>
      </c>
      <c r="N31" s="349">
        <v>4.9817493993989341</v>
      </c>
      <c r="O31" s="343">
        <v>46173</v>
      </c>
      <c r="P31" s="101"/>
      <c r="Q31" s="101"/>
      <c r="R31" s="101"/>
      <c r="S31" s="101"/>
      <c r="T31" s="101"/>
      <c r="U31" s="101"/>
    </row>
    <row r="32" spans="2:22">
      <c r="B32" s="90" t="s">
        <v>231</v>
      </c>
      <c r="C32" s="259" t="s">
        <v>293</v>
      </c>
      <c r="D32" s="81">
        <v>54.928906893955123</v>
      </c>
      <c r="E32" s="81">
        <v>56.608157419632285</v>
      </c>
      <c r="F32" s="303">
        <v>53.837999351554842</v>
      </c>
      <c r="G32" s="344">
        <v>49.689127899123093</v>
      </c>
      <c r="H32" s="344">
        <v>50.335328630219287</v>
      </c>
      <c r="I32" s="344">
        <v>57.103708632602249</v>
      </c>
      <c r="J32" s="344">
        <v>56.009274028230749</v>
      </c>
      <c r="K32" s="344">
        <v>57.594506759219776</v>
      </c>
      <c r="L32" s="344">
        <v>60.885411010847626</v>
      </c>
      <c r="M32" s="344">
        <v>47.696503548624854</v>
      </c>
      <c r="N32" s="346">
        <v>47.726368747266577</v>
      </c>
      <c r="O32" s="342">
        <v>46173</v>
      </c>
      <c r="P32" s="101"/>
      <c r="Q32" s="101"/>
      <c r="R32" s="101"/>
      <c r="S32" s="101"/>
      <c r="T32" s="101"/>
      <c r="U32" s="101"/>
    </row>
    <row r="33" spans="2:15">
      <c r="B33" s="87" t="s">
        <v>232</v>
      </c>
      <c r="C33" s="259" t="s">
        <v>219</v>
      </c>
      <c r="D33" s="81">
        <v>-10.149510750611556</v>
      </c>
      <c r="E33" s="81">
        <v>-2.6876472115995975</v>
      </c>
      <c r="F33" s="303">
        <v>3.0326038272991296</v>
      </c>
      <c r="G33" s="344">
        <v>1.6359519382360688</v>
      </c>
      <c r="H33" s="344">
        <v>-6.3850137979927002</v>
      </c>
      <c r="I33" s="344">
        <v>-2.1853588623053311</v>
      </c>
      <c r="J33" s="344">
        <v>19.621370870990962</v>
      </c>
      <c r="K33" s="344">
        <v>92.842595675656895</v>
      </c>
      <c r="L33" s="344">
        <v>8.6054939248402675</v>
      </c>
      <c r="M33" s="344">
        <v>-10.089056200924285</v>
      </c>
      <c r="N33" s="346">
        <v>3.2994526175237127</v>
      </c>
      <c r="O33" s="342">
        <v>46173</v>
      </c>
    </row>
    <row r="34" spans="2:15">
      <c r="B34" s="87" t="s">
        <v>233</v>
      </c>
      <c r="C34" s="259" t="s">
        <v>219</v>
      </c>
      <c r="D34" s="84">
        <v>10.988085296459559</v>
      </c>
      <c r="E34" s="84">
        <v>-7.6477883422901964</v>
      </c>
      <c r="F34" s="304">
        <v>14.05574265914462</v>
      </c>
      <c r="G34" s="344">
        <v>19.060661623471418</v>
      </c>
      <c r="H34" s="344">
        <v>25.740890603525845</v>
      </c>
      <c r="I34" s="344">
        <v>-19.484210482514118</v>
      </c>
      <c r="J34" s="344">
        <v>-2.2669131289396183</v>
      </c>
      <c r="K34" s="344">
        <v>-5.6197362344488582</v>
      </c>
      <c r="L34" s="344">
        <v>34.459509935753772</v>
      </c>
      <c r="M34" s="344">
        <v>7.8573512049447736</v>
      </c>
      <c r="N34" s="346">
        <v>4.2654932712715032</v>
      </c>
      <c r="O34" s="342">
        <v>46173</v>
      </c>
    </row>
    <row r="35" spans="2:15">
      <c r="B35" s="87" t="s">
        <v>234</v>
      </c>
      <c r="C35" s="259" t="s">
        <v>219</v>
      </c>
      <c r="D35" s="84">
        <v>-2.7470589092817521</v>
      </c>
      <c r="E35" s="84">
        <v>0.98392207768849271</v>
      </c>
      <c r="F35" s="304">
        <v>-0.62536181329693186</v>
      </c>
      <c r="G35" s="344">
        <v>5.9479265157727612</v>
      </c>
      <c r="H35" s="344">
        <v>1.2902916549766719</v>
      </c>
      <c r="I35" s="344">
        <v>-0.18957504290492144</v>
      </c>
      <c r="J35" s="344">
        <v>5.6445033866183492</v>
      </c>
      <c r="K35" s="344">
        <v>9.5836253882515265</v>
      </c>
      <c r="L35" s="344">
        <v>22.346882848590344</v>
      </c>
      <c r="M35" s="344">
        <v>1.6779874783519499</v>
      </c>
      <c r="N35" s="346">
        <v>5.9225104948042118</v>
      </c>
      <c r="O35" s="342">
        <v>46173</v>
      </c>
    </row>
    <row r="36" spans="2:15">
      <c r="B36" s="87" t="s">
        <v>56</v>
      </c>
      <c r="C36" s="259" t="s">
        <v>219</v>
      </c>
      <c r="D36" s="81">
        <v>-2.4538212137212079</v>
      </c>
      <c r="E36" s="81">
        <v>-12.941856749395143</v>
      </c>
      <c r="F36" s="303">
        <v>20.80732313900182</v>
      </c>
      <c r="G36" s="344">
        <v>13.014298883455201</v>
      </c>
      <c r="H36" s="344">
        <v>17.346130703629804</v>
      </c>
      <c r="I36" s="344">
        <v>-23.858833210727781</v>
      </c>
      <c r="J36" s="344">
        <v>14.131084455725219</v>
      </c>
      <c r="K36" s="344">
        <v>105.77930183508614</v>
      </c>
      <c r="L36" s="344">
        <v>10.728218125531663</v>
      </c>
      <c r="M36" s="344">
        <v>-9.3263983615499484</v>
      </c>
      <c r="N36" s="346">
        <v>2.0262196223373996</v>
      </c>
      <c r="O36" s="342">
        <v>46173</v>
      </c>
    </row>
    <row r="37" spans="2:15">
      <c r="B37" s="87" t="s">
        <v>235</v>
      </c>
      <c r="C37" s="259" t="s">
        <v>236</v>
      </c>
      <c r="D37" s="84">
        <v>-96.346999999999994</v>
      </c>
      <c r="E37" s="84">
        <v>42.741999999999997</v>
      </c>
      <c r="F37" s="304">
        <v>47.051000000000002</v>
      </c>
      <c r="G37" s="344">
        <v>45.731000000000002</v>
      </c>
      <c r="H37" s="344">
        <v>-169.59</v>
      </c>
      <c r="I37" s="344">
        <v>73.661000000000001</v>
      </c>
      <c r="J37" s="345">
        <v>-14.137</v>
      </c>
      <c r="K37" s="345">
        <v>-10.224</v>
      </c>
      <c r="L37" s="345">
        <v>-70.546000000000006</v>
      </c>
      <c r="M37" s="345">
        <v>-160.762</v>
      </c>
      <c r="N37" s="346">
        <v>-61.683999999999997</v>
      </c>
      <c r="O37" s="342">
        <v>46173</v>
      </c>
    </row>
    <row r="38" spans="2:15">
      <c r="B38" s="87" t="s">
        <v>60</v>
      </c>
      <c r="C38" s="259" t="s">
        <v>236</v>
      </c>
      <c r="D38" s="84">
        <v>332.43900000000002</v>
      </c>
      <c r="E38" s="84">
        <v>424.78500000000003</v>
      </c>
      <c r="F38" s="304">
        <v>495.19799999999998</v>
      </c>
      <c r="G38" s="344">
        <v>530.50099999999998</v>
      </c>
      <c r="H38" s="344">
        <v>450.34300000000002</v>
      </c>
      <c r="I38" s="344">
        <v>525.29600000000005</v>
      </c>
      <c r="J38" s="345">
        <v>501.71600000000001</v>
      </c>
      <c r="K38" s="345">
        <v>1098.2570000000001</v>
      </c>
      <c r="L38" s="345">
        <v>1075.0319999999999</v>
      </c>
      <c r="M38" s="345">
        <v>882.36699999999996</v>
      </c>
      <c r="N38" s="346">
        <v>472.64400000000001</v>
      </c>
      <c r="O38" s="342">
        <v>46173</v>
      </c>
    </row>
    <row r="39" spans="2:15">
      <c r="B39" s="87" t="s">
        <v>237</v>
      </c>
      <c r="C39" s="260" t="s">
        <v>227</v>
      </c>
      <c r="D39" s="84">
        <v>3.05</v>
      </c>
      <c r="E39" s="84">
        <v>2.88</v>
      </c>
      <c r="F39" s="304">
        <v>3.01</v>
      </c>
      <c r="G39" s="344">
        <v>3.13</v>
      </c>
      <c r="H39" s="344">
        <v>3.16</v>
      </c>
      <c r="I39" s="344">
        <v>2.58</v>
      </c>
      <c r="J39" s="345">
        <v>2.68</v>
      </c>
      <c r="K39" s="345">
        <v>3.86</v>
      </c>
      <c r="L39" s="345">
        <v>4.28</v>
      </c>
      <c r="M39" s="345">
        <v>3.9</v>
      </c>
      <c r="N39" s="346">
        <v>4.41</v>
      </c>
      <c r="O39" s="342">
        <v>46173</v>
      </c>
    </row>
    <row r="40" spans="2:15">
      <c r="B40" s="87" t="s">
        <v>238</v>
      </c>
      <c r="C40" s="260" t="s">
        <v>227</v>
      </c>
      <c r="D40" s="84">
        <v>7.96</v>
      </c>
      <c r="E40" s="84">
        <v>9.58</v>
      </c>
      <c r="F40" s="304">
        <v>11.07</v>
      </c>
      <c r="G40" s="344">
        <v>12.16</v>
      </c>
      <c r="H40" s="344">
        <v>9.57</v>
      </c>
      <c r="I40" s="344">
        <v>11.33</v>
      </c>
      <c r="J40" s="345">
        <v>10.82</v>
      </c>
      <c r="K40" s="345">
        <v>20.64</v>
      </c>
      <c r="L40" s="345">
        <v>18.920000000000002</v>
      </c>
      <c r="M40" s="345">
        <v>14.44</v>
      </c>
      <c r="N40" s="346">
        <v>18.489999999999998</v>
      </c>
      <c r="O40" s="342">
        <v>46173</v>
      </c>
    </row>
    <row r="41" spans="2:15">
      <c r="B41" s="87" t="s">
        <v>239</v>
      </c>
      <c r="C41" s="260" t="s">
        <v>227</v>
      </c>
      <c r="D41" s="81">
        <v>1.91</v>
      </c>
      <c r="E41" s="81">
        <v>1.83</v>
      </c>
      <c r="F41" s="303">
        <v>1.84</v>
      </c>
      <c r="G41" s="344">
        <v>1.79</v>
      </c>
      <c r="H41" s="344">
        <v>1.57</v>
      </c>
      <c r="I41" s="344">
        <v>1.41</v>
      </c>
      <c r="J41" s="345">
        <v>1.61</v>
      </c>
      <c r="K41" s="345">
        <v>2.95</v>
      </c>
      <c r="L41" s="345">
        <v>3.09</v>
      </c>
      <c r="M41" s="345">
        <v>2.65</v>
      </c>
      <c r="N41" s="346">
        <v>2.68</v>
      </c>
      <c r="O41" s="342">
        <v>46173</v>
      </c>
    </row>
    <row r="42" spans="2:15">
      <c r="B42" s="87" t="s">
        <v>240</v>
      </c>
      <c r="C42" s="260" t="s">
        <v>227</v>
      </c>
      <c r="D42" s="84">
        <v>1.01</v>
      </c>
      <c r="E42" s="84">
        <v>1.02</v>
      </c>
      <c r="F42" s="304">
        <v>1.02</v>
      </c>
      <c r="G42" s="344">
        <v>1</v>
      </c>
      <c r="H42" s="344">
        <v>0.9</v>
      </c>
      <c r="I42" s="344">
        <v>0.85</v>
      </c>
      <c r="J42" s="345">
        <v>0.84</v>
      </c>
      <c r="K42" s="345">
        <v>0.87</v>
      </c>
      <c r="L42" s="345">
        <v>0.94</v>
      </c>
      <c r="M42" s="345">
        <v>0.93</v>
      </c>
      <c r="N42" s="346">
        <v>0.88</v>
      </c>
      <c r="O42" s="342">
        <v>46173</v>
      </c>
    </row>
    <row r="43" spans="2:15">
      <c r="B43" s="87" t="s">
        <v>241</v>
      </c>
      <c r="C43" s="260" t="s">
        <v>227</v>
      </c>
      <c r="D43" s="84">
        <v>0.8</v>
      </c>
      <c r="E43" s="84">
        <v>0.78</v>
      </c>
      <c r="F43" s="304">
        <v>0.73</v>
      </c>
      <c r="G43" s="344">
        <v>0.77</v>
      </c>
      <c r="H43" s="344">
        <v>0.76999999999999991</v>
      </c>
      <c r="I43" s="344">
        <v>0.69000000000000006</v>
      </c>
      <c r="J43" s="345">
        <v>0.71000000000000008</v>
      </c>
      <c r="K43" s="345">
        <v>0.75000000000000011</v>
      </c>
      <c r="L43" s="345">
        <v>0.96</v>
      </c>
      <c r="M43" s="345">
        <v>0.92</v>
      </c>
      <c r="N43" s="346">
        <v>1.0299999999999998</v>
      </c>
      <c r="O43" s="342">
        <v>46173</v>
      </c>
    </row>
    <row r="44" spans="2:15" ht="14.25" customHeight="1">
      <c r="B44" s="91" t="s">
        <v>242</v>
      </c>
      <c r="C44" s="260" t="s">
        <v>227</v>
      </c>
      <c r="D44" s="84">
        <v>75.724845886230469</v>
      </c>
      <c r="E44" s="84">
        <v>74.074562072753906</v>
      </c>
      <c r="F44" s="304">
        <v>72.677536010742188</v>
      </c>
      <c r="G44" s="344">
        <v>72.194511413574219</v>
      </c>
      <c r="H44" s="344">
        <v>63.87884521484375</v>
      </c>
      <c r="I44" s="344">
        <v>62.405471801757813</v>
      </c>
      <c r="J44" s="345">
        <v>63.741973876953125</v>
      </c>
      <c r="K44" s="345">
        <v>60.125843048095703</v>
      </c>
      <c r="L44" s="345">
        <v>60.37060546875</v>
      </c>
      <c r="M44" s="345">
        <v>60.076999664306641</v>
      </c>
      <c r="N44" s="345">
        <v>62.454524993896484</v>
      </c>
      <c r="O44" s="342">
        <v>46173</v>
      </c>
    </row>
    <row r="45" spans="2:15">
      <c r="B45" s="91" t="s">
        <v>243</v>
      </c>
      <c r="C45" s="260" t="s">
        <v>223</v>
      </c>
      <c r="D45" s="84">
        <v>414.8</v>
      </c>
      <c r="E45" s="84">
        <v>303.83999999999997</v>
      </c>
      <c r="F45" s="304">
        <v>316.92</v>
      </c>
      <c r="G45" s="344">
        <v>301.99</v>
      </c>
      <c r="H45" s="344">
        <v>294.56</v>
      </c>
      <c r="I45" s="344">
        <v>288.05</v>
      </c>
      <c r="J45" s="345">
        <v>262.55</v>
      </c>
      <c r="K45" s="345">
        <v>305.43</v>
      </c>
      <c r="L45" s="345">
        <v>286.99</v>
      </c>
      <c r="M45" s="345">
        <v>263.49</v>
      </c>
      <c r="N45" s="345">
        <v>235.03</v>
      </c>
      <c r="O45" s="342">
        <v>46173</v>
      </c>
    </row>
    <row r="46" spans="2:15">
      <c r="B46" s="92" t="s">
        <v>257</v>
      </c>
      <c r="C46" s="261" t="s">
        <v>223</v>
      </c>
      <c r="D46" s="93"/>
      <c r="E46" s="93"/>
      <c r="F46" s="306">
        <v>152.08000000000001</v>
      </c>
      <c r="G46" s="353">
        <v>153.47</v>
      </c>
      <c r="H46" s="353">
        <v>162.61000000000001</v>
      </c>
      <c r="I46" s="353">
        <v>167.89000000000001</v>
      </c>
      <c r="J46" s="354">
        <v>169.57</v>
      </c>
      <c r="K46" s="354">
        <v>178.49</v>
      </c>
      <c r="L46" s="354">
        <v>170.79</v>
      </c>
      <c r="M46" s="354">
        <v>166.73</v>
      </c>
      <c r="N46" s="354">
        <v>163.55000000000001</v>
      </c>
      <c r="O46" s="328">
        <v>46112</v>
      </c>
    </row>
    <row r="47" spans="2:15">
      <c r="B47" s="96" t="s">
        <v>192</v>
      </c>
      <c r="K47" s="96"/>
      <c r="L47" s="96"/>
      <c r="M47" s="96"/>
      <c r="N47" s="96"/>
    </row>
    <row r="48" spans="2:15">
      <c r="K48" s="96"/>
      <c r="L48" s="96"/>
      <c r="M48" s="96"/>
      <c r="N48" s="96"/>
    </row>
    <row r="49" s="96" customFormat="1"/>
    <row r="50" s="96" customFormat="1"/>
    <row r="51" s="96" customFormat="1"/>
    <row r="52" s="96" customFormat="1"/>
    <row r="53" s="96" customFormat="1"/>
    <row r="54" s="96" customFormat="1"/>
    <row r="55" s="96" customFormat="1"/>
    <row r="56" s="96" customFormat="1"/>
    <row r="57" s="96" customFormat="1"/>
    <row r="58" s="96" customFormat="1"/>
    <row r="59" s="96" customFormat="1"/>
    <row r="60" s="96" customFormat="1"/>
    <row r="61" s="96" customFormat="1"/>
    <row r="62" s="96" customFormat="1"/>
    <row r="63" s="96" customFormat="1"/>
    <row r="64" s="96" customFormat="1"/>
    <row r="65" s="96" customFormat="1"/>
    <row r="66" s="96" customFormat="1"/>
    <row r="67" s="96" customFormat="1"/>
    <row r="68" s="96" customFormat="1"/>
    <row r="69" s="96" customFormat="1"/>
    <row r="70" s="96" customFormat="1"/>
    <row r="71" s="96" customFormat="1"/>
    <row r="72" s="96" customFormat="1"/>
    <row r="73" s="96" customFormat="1"/>
    <row r="74" s="96" customFormat="1"/>
    <row r="75" s="96" customFormat="1"/>
    <row r="76" s="96" customFormat="1"/>
    <row r="77" s="96" customFormat="1"/>
    <row r="78" s="96" customFormat="1"/>
    <row r="79" s="96" customFormat="1"/>
    <row r="80" s="96" customFormat="1"/>
    <row r="81" s="96" customFormat="1"/>
    <row r="82" s="96" customFormat="1"/>
    <row r="83" s="96" customFormat="1"/>
    <row r="84" s="96" customFormat="1"/>
    <row r="85" s="96" customFormat="1"/>
    <row r="86" s="96" customFormat="1"/>
    <row r="87" s="96" customFormat="1"/>
    <row r="88" s="96" customFormat="1"/>
    <row r="89" s="96" customFormat="1"/>
    <row r="90" s="96" customFormat="1"/>
    <row r="91" s="96" customFormat="1"/>
    <row r="92" s="96" customFormat="1"/>
    <row r="93" s="96" customFormat="1"/>
    <row r="94" s="96" customFormat="1"/>
    <row r="95" s="96" customFormat="1"/>
    <row r="96" s="96" customFormat="1"/>
    <row r="97" s="96" customFormat="1"/>
    <row r="98" s="96" customFormat="1"/>
    <row r="99" s="96" customFormat="1"/>
    <row r="100" s="96" customFormat="1"/>
    <row r="101" s="96" customFormat="1"/>
    <row r="102" s="96" customFormat="1"/>
    <row r="103" s="96" customFormat="1"/>
    <row r="104" s="96" customFormat="1"/>
    <row r="105" s="96" customFormat="1"/>
    <row r="106" s="96" customFormat="1"/>
    <row r="107" s="96" customFormat="1"/>
    <row r="108" s="96" customFormat="1"/>
    <row r="109" s="96" customFormat="1"/>
    <row r="110" s="96" customFormat="1"/>
    <row r="111" s="96" customFormat="1"/>
    <row r="112" s="96" customFormat="1"/>
    <row r="113" s="96" customFormat="1"/>
    <row r="114" s="96" customFormat="1"/>
    <row r="115" s="96" customFormat="1"/>
    <row r="116" s="96" customFormat="1"/>
    <row r="117" s="96" customFormat="1"/>
    <row r="118" s="96" customFormat="1"/>
    <row r="119" s="96" customFormat="1"/>
    <row r="120" s="96" customFormat="1"/>
    <row r="121" s="96" customFormat="1"/>
    <row r="122" s="96" customFormat="1"/>
    <row r="123" s="96" customFormat="1"/>
    <row r="124" s="96" customFormat="1"/>
    <row r="125" s="96" customFormat="1"/>
    <row r="126" s="96" customFormat="1"/>
    <row r="127" s="96" customFormat="1"/>
    <row r="128" s="96" customFormat="1"/>
    <row r="129" s="96" customFormat="1"/>
    <row r="130" s="96" customFormat="1"/>
    <row r="131" s="96" customFormat="1"/>
    <row r="132" s="96" customFormat="1"/>
    <row r="133" s="96" customFormat="1"/>
    <row r="134" s="96" customFormat="1"/>
    <row r="135" s="96" customFormat="1"/>
    <row r="136" s="96" customFormat="1"/>
    <row r="137" s="96" customFormat="1"/>
    <row r="138" s="96" customFormat="1"/>
    <row r="139" s="96" customFormat="1"/>
    <row r="140" s="96" customFormat="1"/>
    <row r="141" s="96" customFormat="1"/>
    <row r="142" s="96" customFormat="1"/>
    <row r="143" s="96" customFormat="1"/>
    <row r="144" s="96" customFormat="1"/>
    <row r="145" s="96" customFormat="1"/>
    <row r="146" s="96" customFormat="1"/>
    <row r="147" s="96" customFormat="1"/>
    <row r="148" s="96" customFormat="1"/>
    <row r="149" s="96" customFormat="1"/>
    <row r="150" s="96" customFormat="1"/>
    <row r="151" s="96" customFormat="1"/>
    <row r="152" s="96" customFormat="1"/>
    <row r="153" s="96" customFormat="1"/>
    <row r="154" s="96" customFormat="1"/>
    <row r="155" s="96" customFormat="1"/>
    <row r="156" s="96" customFormat="1"/>
    <row r="157" s="96" customFormat="1"/>
    <row r="158" s="96" customFormat="1"/>
    <row r="159" s="96" customFormat="1"/>
    <row r="160" s="96" customFormat="1"/>
    <row r="161" s="96" customFormat="1"/>
    <row r="162" s="96" customFormat="1"/>
    <row r="163" s="96" customFormat="1"/>
    <row r="164" s="96" customFormat="1"/>
    <row r="165" s="96" customFormat="1"/>
    <row r="166" s="96" customFormat="1"/>
    <row r="167" s="96" customFormat="1"/>
    <row r="168" s="96" customFormat="1"/>
    <row r="169" s="96" customFormat="1"/>
    <row r="170" s="96" customFormat="1"/>
    <row r="171" s="96" customFormat="1"/>
    <row r="172" s="96" customFormat="1"/>
    <row r="173" s="96" customFormat="1"/>
    <row r="174" s="96" customFormat="1"/>
    <row r="175" s="96" customFormat="1"/>
    <row r="176" s="96" customFormat="1"/>
    <row r="177" s="96" customFormat="1"/>
    <row r="178" s="96" customFormat="1"/>
    <row r="179" s="96" customFormat="1"/>
    <row r="180" s="96" customFormat="1"/>
    <row r="181" s="96" customFormat="1"/>
    <row r="182" s="96" customFormat="1"/>
    <row r="183" s="96" customFormat="1"/>
    <row r="184" s="96" customFormat="1"/>
    <row r="185" s="96" customFormat="1"/>
    <row r="186" s="96" customFormat="1"/>
    <row r="187" s="96" customFormat="1"/>
    <row r="188" s="96" customFormat="1"/>
    <row r="189" s="96" customFormat="1"/>
    <row r="190" s="96" customFormat="1"/>
    <row r="191" s="96" customFormat="1"/>
    <row r="192" s="96" customFormat="1"/>
    <row r="193" s="96" customFormat="1"/>
    <row r="194" s="96" customFormat="1"/>
    <row r="195" s="96" customFormat="1"/>
    <row r="196" s="96" customFormat="1"/>
    <row r="197" s="96" customFormat="1"/>
    <row r="198" s="96" customFormat="1"/>
    <row r="199" s="96" customFormat="1"/>
    <row r="200" s="96" customFormat="1"/>
    <row r="201" s="96" customFormat="1"/>
    <row r="202" s="96" customFormat="1"/>
    <row r="203" s="96" customFormat="1"/>
    <row r="204" s="96" customFormat="1"/>
    <row r="205" s="96" customFormat="1"/>
    <row r="206" s="96" customFormat="1"/>
    <row r="207" s="96" customFormat="1"/>
    <row r="208" s="96" customFormat="1"/>
    <row r="209" s="96" customFormat="1"/>
    <row r="210" s="96" customFormat="1"/>
    <row r="211" s="96" customFormat="1"/>
    <row r="212" s="96" customFormat="1"/>
    <row r="213" s="96" customFormat="1"/>
    <row r="214" s="96" customFormat="1"/>
    <row r="215" s="96" customFormat="1"/>
    <row r="216" s="96" customFormat="1"/>
    <row r="217" s="96" customFormat="1"/>
    <row r="218" s="96" customFormat="1"/>
    <row r="219" s="96" customFormat="1"/>
    <row r="220" s="96" customFormat="1"/>
    <row r="221" s="96" customFormat="1"/>
    <row r="222" s="96" customFormat="1"/>
    <row r="223" s="96" customFormat="1"/>
    <row r="224" s="96" customFormat="1"/>
    <row r="225" s="96" customFormat="1"/>
    <row r="226" s="96" customFormat="1"/>
    <row r="227" s="96" customFormat="1"/>
  </sheetData>
  <mergeCells count="2">
    <mergeCell ref="C12:C14"/>
    <mergeCell ref="N3:O3"/>
  </mergeCells>
  <conditionalFormatting sqref="P15:U32">
    <cfRule type="cellIs" dxfId="1" priority="2" operator="greaterThan">
      <formula>0</formula>
    </cfRule>
  </conditionalFormatting>
  <conditionalFormatting sqref="P28:U32">
    <cfRule type="cellIs" dxfId="0" priority="1" operator="lessThan">
      <formula>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4"/>
  <dimension ref="A1:H7"/>
  <sheetViews>
    <sheetView showGridLines="0" workbookViewId="0"/>
  </sheetViews>
  <sheetFormatPr defaultRowHeight="15"/>
  <cols>
    <col min="1" max="1" width="17.140625" customWidth="1"/>
    <col min="2" max="2" width="12" customWidth="1"/>
  </cols>
  <sheetData>
    <row r="1" spans="1:8" ht="16.5">
      <c r="A1" s="50" t="s">
        <v>202</v>
      </c>
      <c r="B1" s="51"/>
      <c r="C1" s="51"/>
      <c r="D1" s="51"/>
      <c r="E1" s="51"/>
      <c r="F1" s="51"/>
      <c r="G1" s="51"/>
      <c r="H1" s="51"/>
    </row>
    <row r="2" spans="1:8" ht="16.5">
      <c r="A2" s="51"/>
      <c r="B2" s="51"/>
      <c r="C2" s="51"/>
      <c r="D2" s="51"/>
      <c r="E2" s="51"/>
      <c r="F2" s="51"/>
      <c r="G2" s="51"/>
      <c r="H2" s="51"/>
    </row>
    <row r="3" spans="1:8" ht="16.5">
      <c r="A3" s="51"/>
      <c r="B3" s="51" t="s">
        <v>244</v>
      </c>
      <c r="C3" s="51" t="s">
        <v>277</v>
      </c>
      <c r="D3" s="51"/>
      <c r="E3" s="51"/>
      <c r="F3" s="51"/>
      <c r="G3" s="51"/>
      <c r="H3" s="51"/>
    </row>
    <row r="4" spans="1:8" ht="16.5">
      <c r="A4" s="51"/>
      <c r="B4" s="51" t="s">
        <v>118</v>
      </c>
      <c r="C4" s="51" t="s">
        <v>203</v>
      </c>
      <c r="D4" s="51"/>
      <c r="E4" s="51"/>
      <c r="F4" s="51"/>
      <c r="G4" s="51"/>
      <c r="H4" s="51"/>
    </row>
    <row r="5" spans="1:8" ht="16.5">
      <c r="A5" s="51"/>
      <c r="B5" s="51" t="s">
        <v>204</v>
      </c>
      <c r="C5" s="51" t="s">
        <v>205</v>
      </c>
      <c r="D5" s="51"/>
      <c r="E5" s="51"/>
      <c r="F5" s="51"/>
      <c r="G5" s="51"/>
      <c r="H5" s="51"/>
    </row>
    <row r="6" spans="1:8" ht="16.5">
      <c r="A6" s="51"/>
      <c r="F6" s="51"/>
      <c r="G6" s="51"/>
      <c r="H6" s="51"/>
    </row>
    <row r="7" spans="1:8" ht="16.5">
      <c r="A7" s="51"/>
      <c r="F7" s="51"/>
      <c r="G7" s="51"/>
      <c r="H7" s="5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H26"/>
  <sheetViews>
    <sheetView showGridLines="0" tabSelected="1" topLeftCell="A19" zoomScale="145" zoomScaleNormal="145" workbookViewId="0">
      <selection activeCell="A28" sqref="A28"/>
    </sheetView>
  </sheetViews>
  <sheetFormatPr defaultRowHeight="15"/>
  <cols>
    <col min="2" max="2" width="33.85546875" customWidth="1"/>
    <col min="3" max="3" width="9.140625" customWidth="1"/>
    <col min="4" max="4" width="33.5703125" customWidth="1"/>
  </cols>
  <sheetData>
    <row r="1" spans="1:8" hidden="1">
      <c r="A1" s="43"/>
    </row>
    <row r="2" spans="1:8" hidden="1"/>
    <row r="3" spans="1:8" ht="5.25" hidden="1" customHeight="1"/>
    <row r="4" spans="1:8">
      <c r="B4" s="229" t="s">
        <v>124</v>
      </c>
      <c r="D4" s="255" t="s">
        <v>123</v>
      </c>
    </row>
    <row r="5" spans="1:8" ht="230.25" customHeight="1"/>
    <row r="6" spans="1:8" ht="54" customHeight="1">
      <c r="B6" s="257" t="s">
        <v>158</v>
      </c>
      <c r="C6" s="60"/>
      <c r="D6" s="61"/>
      <c r="E6" s="60"/>
      <c r="H6" s="59"/>
    </row>
    <row r="7" spans="1:8">
      <c r="B7" s="257" t="s">
        <v>192</v>
      </c>
      <c r="D7" s="257" t="s">
        <v>192</v>
      </c>
    </row>
    <row r="9" spans="1:8" ht="27">
      <c r="B9" s="229" t="s">
        <v>130</v>
      </c>
      <c r="C9" s="58"/>
      <c r="D9" s="256" t="s">
        <v>132</v>
      </c>
      <c r="E9" s="57"/>
    </row>
    <row r="10" spans="1:8" ht="229.5" customHeight="1"/>
    <row r="11" spans="1:8">
      <c r="B11" s="257" t="s">
        <v>192</v>
      </c>
      <c r="D11" s="257" t="s">
        <v>192</v>
      </c>
    </row>
    <row r="13" spans="1:8" ht="40.5">
      <c r="B13" s="256" t="s">
        <v>131</v>
      </c>
      <c r="D13" s="256" t="s">
        <v>136</v>
      </c>
      <c r="E13" s="59"/>
    </row>
    <row r="14" spans="1:8" ht="257.25" customHeight="1"/>
    <row r="15" spans="1:8" ht="65.25" customHeight="1">
      <c r="B15" s="61"/>
      <c r="D15" s="257" t="s">
        <v>294</v>
      </c>
    </row>
    <row r="16" spans="1:8">
      <c r="B16" s="257" t="s">
        <v>192</v>
      </c>
      <c r="D16" s="257" t="s">
        <v>192</v>
      </c>
    </row>
    <row r="18" spans="2:5" ht="40.5">
      <c r="B18" s="256" t="s">
        <v>137</v>
      </c>
      <c r="C18" s="59"/>
      <c r="D18" s="256" t="s">
        <v>138</v>
      </c>
      <c r="E18" s="59"/>
    </row>
    <row r="19" spans="2:5" ht="225" customHeight="1"/>
    <row r="20" spans="2:5" ht="38.25">
      <c r="B20" s="257" t="s">
        <v>159</v>
      </c>
      <c r="C20" s="61"/>
      <c r="D20" s="61"/>
      <c r="E20" s="61"/>
    </row>
    <row r="21" spans="2:5">
      <c r="B21" s="257" t="s">
        <v>192</v>
      </c>
      <c r="D21" s="257" t="s">
        <v>250</v>
      </c>
      <c r="E21" s="61"/>
    </row>
    <row r="23" spans="2:5" ht="28.5" customHeight="1">
      <c r="B23" s="256" t="s">
        <v>139</v>
      </c>
      <c r="C23" s="59"/>
      <c r="D23" s="256" t="s">
        <v>140</v>
      </c>
      <c r="E23" s="59"/>
    </row>
    <row r="24" spans="2:5" ht="224.25" customHeight="1"/>
    <row r="25" spans="2:5" ht="27" customHeight="1">
      <c r="B25" s="257" t="s">
        <v>160</v>
      </c>
      <c r="C25" s="61"/>
      <c r="D25" s="61"/>
      <c r="E25" s="61"/>
    </row>
    <row r="26" spans="2:5">
      <c r="B26" s="257" t="s">
        <v>250</v>
      </c>
      <c r="C26" s="61"/>
      <c r="D26" s="257" t="s">
        <v>250</v>
      </c>
      <c r="E26" s="61"/>
    </row>
  </sheetData>
  <pageMargins left="0.7" right="0.7" top="0.75" bottom="0.75" header="0.3" footer="0.3"/>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DK6212"/>
  <sheetViews>
    <sheetView zoomScale="85" zoomScaleNormal="85" workbookViewId="0">
      <pane xSplit="2" ySplit="5" topLeftCell="C87" activePane="bottomRight" state="frozen"/>
      <selection pane="topRight" activeCell="C1" sqref="C1"/>
      <selection pane="bottomLeft" activeCell="A6" sqref="A6"/>
      <selection pane="bottomRight" activeCell="CT122" sqref="CT122"/>
    </sheetView>
  </sheetViews>
  <sheetFormatPr defaultColWidth="9.140625" defaultRowHeight="13.5" outlineLevelRow="1"/>
  <cols>
    <col min="1" max="1" width="9.140625" style="166" customWidth="1"/>
    <col min="2" max="2" width="11.85546875" style="96" customWidth="1"/>
    <col min="3" max="6" width="11.85546875" style="101" customWidth="1"/>
    <col min="7" max="7" width="4.85546875" style="101" customWidth="1"/>
    <col min="8" max="11" width="13.42578125" style="96" customWidth="1"/>
    <col min="12" max="12" width="4.85546875" style="96" customWidth="1"/>
    <col min="13" max="13" width="9.140625" style="166" customWidth="1"/>
    <col min="14" max="14" width="11.85546875" style="96" customWidth="1"/>
    <col min="15" max="18" width="11.85546875" style="101" customWidth="1"/>
    <col min="19" max="19" width="4.85546875" style="101" customWidth="1"/>
    <col min="20" max="23" width="11.85546875" style="96" customWidth="1"/>
    <col min="24" max="24" width="4.85546875" style="96" customWidth="1"/>
    <col min="25" max="25" width="9.140625" style="166" customWidth="1"/>
    <col min="26" max="26" width="11.85546875" style="96" customWidth="1"/>
    <col min="27" max="31" width="11.85546875" style="101" customWidth="1"/>
    <col min="32" max="35" width="8.5703125" style="101" customWidth="1"/>
    <col min="36" max="36" width="9.140625" style="166" customWidth="1"/>
    <col min="37" max="37" width="11.85546875" style="96" customWidth="1"/>
    <col min="38" max="48" width="11.85546875" style="101" customWidth="1"/>
    <col min="49" max="49" width="4.85546875" style="101" customWidth="1"/>
    <col min="50" max="50" width="9.140625" style="101"/>
    <col min="51" max="51" width="4.85546875" style="101" customWidth="1"/>
    <col min="52" max="52" width="9.140625" style="166" customWidth="1"/>
    <col min="53" max="53" width="11.85546875" style="96" customWidth="1"/>
    <col min="54" max="56" width="11.85546875" style="101" customWidth="1"/>
    <col min="57" max="57" width="4.85546875" style="101" customWidth="1"/>
    <col min="58" max="60" width="11.85546875" style="96" customWidth="1"/>
    <col min="61" max="61" width="9.140625" style="96"/>
    <col min="62" max="62" width="4.85546875" style="96" customWidth="1"/>
    <col min="63" max="63" width="11.85546875" style="96" customWidth="1"/>
    <col min="64" max="66" width="11.85546875" style="101" customWidth="1"/>
    <col min="67" max="67" width="4.85546875" style="101" customWidth="1"/>
    <col min="68" max="68" width="9.140625" style="101"/>
    <col min="69" max="69" width="4.85546875" style="101" customWidth="1"/>
    <col min="70" max="70" width="9.140625" style="166" customWidth="1"/>
    <col min="71" max="71" width="11.85546875" style="96" customWidth="1"/>
    <col min="72" max="75" width="11.85546875" style="101" customWidth="1"/>
    <col min="76" max="76" width="4.85546875" style="101" customWidth="1"/>
    <col min="77" max="77" width="9.140625" style="101"/>
    <col min="78" max="78" width="4.85546875" style="101" customWidth="1"/>
    <col min="79" max="79" width="7" style="113" bestFit="1" customWidth="1"/>
    <col min="80" max="83" width="11.85546875" style="101" customWidth="1"/>
    <col min="84" max="84" width="9.140625" style="101"/>
    <col min="85" max="85" width="4.85546875" style="101" customWidth="1"/>
    <col min="86" max="86" width="9.140625" style="101"/>
    <col min="87" max="87" width="9.140625" style="166" customWidth="1"/>
    <col min="88" max="98" width="11.85546875" style="96" customWidth="1"/>
    <col min="99" max="99" width="4.85546875" style="96" customWidth="1"/>
    <col min="100" max="100" width="9.140625" style="96"/>
    <col min="101" max="101" width="4.85546875" style="96" customWidth="1"/>
    <col min="102" max="102" width="9.140625" style="166" customWidth="1"/>
    <col min="103" max="109" width="11.85546875" style="96" customWidth="1"/>
    <col min="110" max="110" width="9.140625" style="96" customWidth="1"/>
    <col min="111" max="113" width="9.140625" style="96" bestFit="1" customWidth="1"/>
    <col min="114" max="16384" width="9.140625" style="96"/>
  </cols>
  <sheetData>
    <row r="1" spans="1:115" s="184" customFormat="1" ht="27.95" customHeight="1">
      <c r="A1" s="239"/>
      <c r="B1" s="239"/>
      <c r="C1" s="370" t="s">
        <v>124</v>
      </c>
      <c r="D1" s="370"/>
      <c r="E1" s="370"/>
      <c r="F1" s="370"/>
      <c r="G1" s="375"/>
      <c r="H1" s="375"/>
      <c r="I1" s="375"/>
      <c r="J1" s="375"/>
      <c r="K1" s="375"/>
      <c r="M1" s="239"/>
      <c r="N1" s="376" t="s">
        <v>123</v>
      </c>
      <c r="O1" s="376"/>
      <c r="P1" s="376"/>
      <c r="Q1" s="376"/>
      <c r="R1" s="376"/>
      <c r="S1" s="376"/>
      <c r="T1" s="376"/>
      <c r="U1" s="376"/>
      <c r="V1" s="376"/>
      <c r="W1" s="376"/>
      <c r="X1" s="240"/>
      <c r="Y1" s="239"/>
      <c r="Z1" s="370" t="s">
        <v>130</v>
      </c>
      <c r="AA1" s="370"/>
      <c r="AB1" s="370"/>
      <c r="AC1" s="370"/>
      <c r="AD1" s="370"/>
      <c r="AE1" s="370"/>
      <c r="AF1" s="370"/>
      <c r="AG1" s="370"/>
      <c r="AH1" s="241"/>
      <c r="AI1" s="242"/>
      <c r="AJ1" s="239"/>
      <c r="AK1" s="370" t="s">
        <v>132</v>
      </c>
      <c r="AL1" s="370"/>
      <c r="AM1" s="370"/>
      <c r="AN1" s="370"/>
      <c r="AO1" s="370"/>
      <c r="AP1" s="370"/>
      <c r="AQ1" s="370"/>
      <c r="AR1" s="370"/>
      <c r="AS1" s="370"/>
      <c r="AT1" s="370"/>
      <c r="AU1" s="370"/>
      <c r="AV1" s="370"/>
      <c r="AW1" s="243"/>
      <c r="AX1" s="242"/>
      <c r="AY1" s="243"/>
      <c r="AZ1" s="239"/>
      <c r="BA1" s="370" t="s">
        <v>131</v>
      </c>
      <c r="BB1" s="370"/>
      <c r="BC1" s="370"/>
      <c r="BD1" s="370"/>
      <c r="BE1" s="370"/>
      <c r="BF1" s="370"/>
      <c r="BG1" s="370"/>
      <c r="BH1" s="370"/>
      <c r="BI1" s="215"/>
      <c r="BJ1" s="240"/>
      <c r="BK1" s="370" t="s">
        <v>168</v>
      </c>
      <c r="BL1" s="370"/>
      <c r="BM1" s="370"/>
      <c r="BN1" s="370"/>
      <c r="BO1" s="244"/>
      <c r="BP1" s="242"/>
      <c r="BQ1" s="241"/>
      <c r="BR1" s="239"/>
      <c r="BS1" s="370" t="s">
        <v>137</v>
      </c>
      <c r="BT1" s="370"/>
      <c r="BU1" s="370"/>
      <c r="BV1" s="370"/>
      <c r="BW1" s="370"/>
      <c r="BX1" s="241"/>
      <c r="BY1" s="242"/>
      <c r="BZ1" s="241"/>
      <c r="CA1" s="245"/>
      <c r="CB1" s="371" t="s">
        <v>189</v>
      </c>
      <c r="CC1" s="371"/>
      <c r="CD1" s="371"/>
      <c r="CE1" s="371"/>
      <c r="CF1" s="241"/>
      <c r="CG1" s="241"/>
      <c r="CH1" s="242"/>
      <c r="CI1" s="239"/>
      <c r="CJ1" s="370" t="s">
        <v>139</v>
      </c>
      <c r="CK1" s="370"/>
      <c r="CL1" s="370"/>
      <c r="CM1" s="370"/>
      <c r="CN1" s="370"/>
      <c r="CO1" s="370"/>
      <c r="CP1" s="370"/>
      <c r="CQ1" s="370"/>
      <c r="CR1" s="370"/>
      <c r="CS1" s="370"/>
      <c r="CT1" s="370"/>
      <c r="CU1" s="240"/>
      <c r="CV1" s="215"/>
      <c r="CW1" s="240"/>
      <c r="CX1" s="239"/>
      <c r="CY1" s="370" t="s">
        <v>140</v>
      </c>
      <c r="CZ1" s="370"/>
      <c r="DA1" s="370"/>
      <c r="DB1" s="370"/>
      <c r="DC1" s="370"/>
      <c r="DD1" s="370"/>
      <c r="DE1" s="370"/>
      <c r="DF1" s="370"/>
      <c r="DG1" s="370"/>
      <c r="DH1" s="370"/>
      <c r="DI1" s="370"/>
    </row>
    <row r="2" spans="1:115" ht="54" customHeight="1">
      <c r="A2" s="246"/>
      <c r="B2" s="215" t="s">
        <v>141</v>
      </c>
      <c r="C2" s="247" t="s">
        <v>119</v>
      </c>
      <c r="D2" s="247" t="s">
        <v>125</v>
      </c>
      <c r="E2" s="247" t="s">
        <v>46</v>
      </c>
      <c r="F2" s="247" t="s">
        <v>126</v>
      </c>
      <c r="G2" s="242"/>
      <c r="H2" s="248" t="s">
        <v>119</v>
      </c>
      <c r="I2" s="248" t="s">
        <v>125</v>
      </c>
      <c r="J2" s="248" t="s">
        <v>46</v>
      </c>
      <c r="K2" s="248" t="s">
        <v>126</v>
      </c>
      <c r="L2" s="112"/>
      <c r="M2" s="246"/>
      <c r="N2" s="215" t="s">
        <v>141</v>
      </c>
      <c r="O2" s="249" t="s">
        <v>119</v>
      </c>
      <c r="P2" s="249" t="s">
        <v>120</v>
      </c>
      <c r="Q2" s="249" t="s">
        <v>121</v>
      </c>
      <c r="R2" s="249" t="s">
        <v>122</v>
      </c>
      <c r="S2" s="242"/>
      <c r="T2" s="250" t="s">
        <v>119</v>
      </c>
      <c r="U2" s="250" t="s">
        <v>120</v>
      </c>
      <c r="V2" s="250" t="s">
        <v>121</v>
      </c>
      <c r="W2" s="250" t="s">
        <v>122</v>
      </c>
      <c r="X2" s="215"/>
      <c r="Y2" s="246"/>
      <c r="Z2" s="215" t="s">
        <v>141</v>
      </c>
      <c r="AA2" s="251" t="s">
        <v>142</v>
      </c>
      <c r="AB2" s="247" t="s">
        <v>143</v>
      </c>
      <c r="AC2" s="247" t="s">
        <v>144</v>
      </c>
      <c r="AD2" s="247" t="s">
        <v>145</v>
      </c>
      <c r="AE2" s="247" t="s">
        <v>200</v>
      </c>
      <c r="AF2" s="247" t="s">
        <v>145</v>
      </c>
      <c r="AG2" s="247" t="s">
        <v>200</v>
      </c>
      <c r="AH2" s="247"/>
      <c r="AI2" s="242"/>
      <c r="AJ2" s="246"/>
      <c r="AK2" s="215" t="s">
        <v>141</v>
      </c>
      <c r="AL2" s="247" t="s">
        <v>193</v>
      </c>
      <c r="AM2" s="247" t="s">
        <v>88</v>
      </c>
      <c r="AN2" s="247" t="s">
        <v>194</v>
      </c>
      <c r="AO2" s="247" t="s">
        <v>91</v>
      </c>
      <c r="AP2" s="247" t="s">
        <v>86</v>
      </c>
      <c r="AQ2" s="247" t="s">
        <v>195</v>
      </c>
      <c r="AR2" s="247" t="s">
        <v>196</v>
      </c>
      <c r="AS2" s="247" t="s">
        <v>197</v>
      </c>
      <c r="AT2" s="247" t="s">
        <v>93</v>
      </c>
      <c r="AU2" s="247" t="s">
        <v>198</v>
      </c>
      <c r="AV2" s="247" t="s">
        <v>199</v>
      </c>
      <c r="AW2" s="242"/>
      <c r="AX2" s="242"/>
      <c r="AY2" s="242"/>
      <c r="AZ2" s="246"/>
      <c r="BA2" s="215" t="s">
        <v>141</v>
      </c>
      <c r="BB2" s="247" t="s">
        <v>127</v>
      </c>
      <c r="BC2" s="247" t="s">
        <v>128</v>
      </c>
      <c r="BD2" s="247" t="s">
        <v>129</v>
      </c>
      <c r="BE2" s="242"/>
      <c r="BF2" s="250" t="s">
        <v>212</v>
      </c>
      <c r="BG2" s="250" t="s">
        <v>128</v>
      </c>
      <c r="BH2" s="250" t="s">
        <v>129</v>
      </c>
      <c r="BI2" s="215"/>
      <c r="BJ2" s="215"/>
      <c r="BK2" s="215" t="s">
        <v>141</v>
      </c>
      <c r="BL2" s="247" t="s">
        <v>146</v>
      </c>
      <c r="BM2" s="247" t="s">
        <v>147</v>
      </c>
      <c r="BN2" s="247" t="s">
        <v>148</v>
      </c>
      <c r="BO2" s="242"/>
      <c r="BP2" s="242"/>
      <c r="BQ2" s="242"/>
      <c r="BR2" s="246"/>
      <c r="BS2" s="215" t="s">
        <v>141</v>
      </c>
      <c r="BT2" s="247" t="s">
        <v>149</v>
      </c>
      <c r="BU2" s="247" t="s">
        <v>150</v>
      </c>
      <c r="BV2" s="247" t="s">
        <v>151</v>
      </c>
      <c r="BW2" s="247"/>
      <c r="BX2" s="242"/>
      <c r="BY2" s="242"/>
      <c r="BZ2" s="242"/>
      <c r="CA2" s="252" t="s">
        <v>141</v>
      </c>
      <c r="CB2" s="247" t="s">
        <v>252</v>
      </c>
      <c r="CC2" s="247" t="s">
        <v>182</v>
      </c>
      <c r="CD2" s="247" t="s">
        <v>183</v>
      </c>
      <c r="CE2" s="247" t="s">
        <v>253</v>
      </c>
      <c r="CF2" s="242"/>
      <c r="CG2" s="242"/>
      <c r="CH2" s="242"/>
      <c r="CI2" s="246"/>
      <c r="CJ2" s="215" t="s">
        <v>141</v>
      </c>
      <c r="CK2" s="248" t="s">
        <v>184</v>
      </c>
      <c r="CL2" s="248" t="s">
        <v>187</v>
      </c>
      <c r="CM2" s="248" t="s">
        <v>188</v>
      </c>
      <c r="CN2" s="248" t="s">
        <v>190</v>
      </c>
      <c r="CO2" s="248" t="s">
        <v>185</v>
      </c>
      <c r="CP2" s="248" t="s">
        <v>186</v>
      </c>
      <c r="CQ2" s="248"/>
      <c r="CR2" s="248"/>
      <c r="CS2" s="248"/>
      <c r="CT2" s="248"/>
      <c r="CU2" s="215"/>
      <c r="CV2" s="215"/>
      <c r="CW2" s="253"/>
      <c r="CX2" s="246"/>
      <c r="CY2" s="254" t="s">
        <v>141</v>
      </c>
      <c r="CZ2" s="248" t="s">
        <v>184</v>
      </c>
      <c r="DA2" s="248" t="s">
        <v>187</v>
      </c>
      <c r="DB2" s="248" t="s">
        <v>188</v>
      </c>
      <c r="DC2" s="248" t="s">
        <v>190</v>
      </c>
      <c r="DD2" s="248" t="s">
        <v>185</v>
      </c>
      <c r="DE2" s="248" t="s">
        <v>186</v>
      </c>
      <c r="DF2" s="248"/>
      <c r="DG2" s="215"/>
      <c r="DH2" s="215"/>
      <c r="DI2" s="215"/>
    </row>
    <row r="3" spans="1:115" ht="11.25" customHeight="1">
      <c r="B3" s="94"/>
      <c r="C3" s="372" t="s">
        <v>210</v>
      </c>
      <c r="D3" s="372"/>
      <c r="E3" s="372"/>
      <c r="F3" s="372"/>
      <c r="G3" s="137"/>
      <c r="H3" s="373" t="s">
        <v>211</v>
      </c>
      <c r="I3" s="374"/>
      <c r="J3" s="374"/>
      <c r="K3" s="374"/>
      <c r="N3" s="100"/>
      <c r="O3" s="372" t="s">
        <v>210</v>
      </c>
      <c r="P3" s="372"/>
      <c r="Q3" s="372"/>
      <c r="R3" s="372"/>
      <c r="T3" s="373" t="s">
        <v>211</v>
      </c>
      <c r="U3" s="373"/>
      <c r="V3" s="373"/>
      <c r="W3" s="373"/>
      <c r="Z3" s="106"/>
      <c r="AA3" s="107"/>
      <c r="AB3" s="107"/>
      <c r="AI3" s="137"/>
      <c r="AK3" s="106"/>
      <c r="AX3" s="137"/>
      <c r="BA3" s="94"/>
      <c r="BB3" s="372" t="s">
        <v>210</v>
      </c>
      <c r="BC3" s="372"/>
      <c r="BD3" s="372"/>
      <c r="BF3" s="373" t="s">
        <v>211</v>
      </c>
      <c r="BG3" s="373"/>
      <c r="BH3" s="373"/>
      <c r="BI3" s="95"/>
      <c r="BP3" s="137"/>
      <c r="BY3" s="137"/>
      <c r="CH3" s="137"/>
      <c r="CK3" s="114"/>
      <c r="CL3" s="114"/>
      <c r="CM3" s="115"/>
      <c r="CN3" s="114"/>
      <c r="CO3" s="114"/>
      <c r="CP3" s="115"/>
      <c r="CQ3" s="115"/>
      <c r="CR3" s="115"/>
      <c r="CS3" s="115"/>
      <c r="CT3" s="115"/>
      <c r="CV3" s="95"/>
      <c r="CW3" s="115"/>
      <c r="CZ3" s="114"/>
      <c r="DA3" s="114"/>
      <c r="DB3" s="115"/>
      <c r="DC3" s="114"/>
      <c r="DD3" s="114"/>
      <c r="DE3" s="115"/>
      <c r="DF3" s="115"/>
    </row>
    <row r="4" spans="1:115" ht="11.25" customHeight="1" outlineLevel="1">
      <c r="H4" s="95"/>
      <c r="N4" s="100"/>
      <c r="Z4" s="106"/>
      <c r="AA4" s="107"/>
      <c r="AB4" s="107"/>
      <c r="AI4" s="137"/>
      <c r="AK4" s="106"/>
      <c r="AX4" s="137"/>
      <c r="BA4" s="94"/>
      <c r="BI4" s="95"/>
      <c r="BP4" s="137"/>
      <c r="BY4" s="137"/>
      <c r="CH4" s="137"/>
      <c r="CV4" s="95"/>
    </row>
    <row r="5" spans="1:115" ht="21" customHeight="1" outlineLevel="1">
      <c r="A5" s="97"/>
      <c r="B5" s="188"/>
      <c r="C5" s="131"/>
      <c r="D5" s="132"/>
      <c r="E5" s="133"/>
      <c r="F5" s="134"/>
      <c r="G5" s="134"/>
      <c r="H5" s="98"/>
      <c r="I5" s="98"/>
      <c r="J5" s="98"/>
      <c r="K5" s="98"/>
      <c r="L5" s="98"/>
      <c r="M5" s="102"/>
      <c r="N5" s="103"/>
      <c r="O5" s="104"/>
      <c r="P5" s="104"/>
      <c r="Q5" s="104"/>
      <c r="R5" s="104"/>
      <c r="S5" s="104"/>
      <c r="T5" s="98"/>
      <c r="U5" s="98"/>
      <c r="V5" s="98"/>
      <c r="W5" s="98"/>
      <c r="X5" s="98"/>
      <c r="Y5" s="102"/>
      <c r="Z5" s="108"/>
      <c r="AA5" s="109"/>
      <c r="AB5" s="109"/>
      <c r="AC5" s="104"/>
      <c r="AD5" s="104"/>
      <c r="AE5" s="104"/>
      <c r="AF5" s="104"/>
      <c r="AG5" s="104"/>
      <c r="AH5" s="104"/>
      <c r="AI5" s="104"/>
      <c r="AJ5" s="102"/>
      <c r="AK5" s="108"/>
      <c r="AL5" s="104"/>
      <c r="AM5" s="104"/>
      <c r="AN5" s="104"/>
      <c r="AO5" s="104"/>
      <c r="AP5" s="104"/>
      <c r="AQ5" s="104"/>
      <c r="AR5" s="104"/>
      <c r="AS5" s="104"/>
      <c r="AT5" s="104"/>
      <c r="AU5" s="104"/>
      <c r="AV5" s="104"/>
      <c r="AW5" s="104"/>
      <c r="AX5" s="104"/>
      <c r="AY5" s="104"/>
      <c r="AZ5" s="102"/>
      <c r="BA5" s="116"/>
      <c r="BB5" s="104"/>
      <c r="BC5" s="104"/>
      <c r="BD5" s="104"/>
      <c r="BE5" s="104"/>
      <c r="BF5" s="98"/>
      <c r="BG5" s="98"/>
      <c r="BH5" s="98"/>
      <c r="BI5" s="98"/>
      <c r="BJ5" s="98"/>
      <c r="BK5" s="228"/>
      <c r="BL5" s="228"/>
      <c r="BM5" s="228"/>
      <c r="BN5" s="226"/>
      <c r="BO5" s="104"/>
      <c r="BP5" s="104"/>
      <c r="BQ5" s="104"/>
      <c r="BR5" s="102"/>
      <c r="BS5" s="98"/>
      <c r="BT5" s="104"/>
      <c r="BU5" s="104"/>
      <c r="BV5" s="104"/>
      <c r="BW5" s="104"/>
      <c r="BX5" s="104"/>
      <c r="BY5" s="104"/>
      <c r="BZ5" s="104"/>
      <c r="CA5" s="117"/>
      <c r="CB5" s="104"/>
      <c r="CC5" s="104"/>
      <c r="CD5" s="104"/>
      <c r="CE5" s="104"/>
      <c r="CF5" s="104"/>
      <c r="CG5" s="104"/>
      <c r="CH5" s="104"/>
      <c r="CI5" s="102"/>
      <c r="CJ5" s="98"/>
      <c r="CK5" s="98"/>
      <c r="CL5" s="98"/>
      <c r="CM5" s="98"/>
      <c r="CN5" s="98"/>
      <c r="CO5" s="98"/>
      <c r="CP5" s="98"/>
      <c r="CQ5" s="98"/>
      <c r="CR5" s="98"/>
      <c r="CS5" s="98"/>
      <c r="CT5" s="98"/>
      <c r="CU5" s="98"/>
      <c r="CV5" s="98"/>
      <c r="CW5" s="98"/>
      <c r="CX5" s="102"/>
      <c r="CY5" s="98"/>
      <c r="CZ5" s="98"/>
      <c r="DA5" s="98"/>
      <c r="DB5" s="98"/>
      <c r="DC5" s="98"/>
      <c r="DD5" s="98"/>
      <c r="DE5" s="98"/>
      <c r="DF5" s="98"/>
      <c r="DG5" s="98"/>
      <c r="DH5" s="98"/>
    </row>
    <row r="6" spans="1:115">
      <c r="B6" s="205">
        <v>42766</v>
      </c>
      <c r="C6" s="101">
        <v>1.399277577433633</v>
      </c>
      <c r="D6" s="101">
        <v>-7.4013542858216379</v>
      </c>
      <c r="E6" s="101">
        <v>-2.3096134378952082</v>
      </c>
      <c r="F6" s="101">
        <v>22.763190130095289</v>
      </c>
      <c r="H6" s="228">
        <v>20559.099999999999</v>
      </c>
      <c r="I6" s="228">
        <v>9119.11</v>
      </c>
      <c r="J6" s="228">
        <v>36927.224999999999</v>
      </c>
      <c r="K6" s="228">
        <v>3908.5590000000002</v>
      </c>
      <c r="L6" s="118"/>
      <c r="M6" s="189"/>
      <c r="N6" s="205">
        <v>42766</v>
      </c>
      <c r="O6" s="101">
        <v>1.399277577433633</v>
      </c>
      <c r="P6" s="101">
        <v>-1.0840791736920763</v>
      </c>
      <c r="Q6" s="101">
        <v>5.3304899985532339</v>
      </c>
      <c r="R6" s="101">
        <v>4.9168020245282218</v>
      </c>
      <c r="S6" s="227"/>
      <c r="T6" s="228">
        <v>20559.099999999999</v>
      </c>
      <c r="U6" s="228">
        <v>8155.6790000000001</v>
      </c>
      <c r="V6" s="228">
        <v>5623.4</v>
      </c>
      <c r="W6" s="228">
        <v>2055.7869999999998</v>
      </c>
      <c r="X6" s="119"/>
      <c r="Y6" s="189"/>
      <c r="Z6" s="205">
        <v>39844</v>
      </c>
      <c r="AA6" s="101">
        <v>0</v>
      </c>
      <c r="AB6" s="101">
        <v>0</v>
      </c>
      <c r="AF6" s="227"/>
      <c r="AG6" s="227"/>
      <c r="AI6" s="226"/>
      <c r="AJ6" s="189"/>
      <c r="AK6" s="205">
        <v>42766</v>
      </c>
      <c r="AL6" s="227">
        <v>5.7901009552808755E-3</v>
      </c>
      <c r="AM6" s="227">
        <v>6.9044627955402627</v>
      </c>
      <c r="AN6" s="227"/>
      <c r="AO6" s="227">
        <v>0.2351605666278499</v>
      </c>
      <c r="AP6" s="227">
        <v>16.444296356179777</v>
      </c>
      <c r="AQ6" s="227">
        <v>12.953058348412025</v>
      </c>
      <c r="AR6" s="227">
        <v>3.336018239082982</v>
      </c>
      <c r="AS6" s="227">
        <v>11.062881861876058</v>
      </c>
      <c r="AT6" s="227"/>
      <c r="AU6" s="227">
        <v>8.14345402085595</v>
      </c>
      <c r="AV6" s="227">
        <v>11.579470398838511</v>
      </c>
      <c r="AW6" s="226"/>
      <c r="AX6" s="226"/>
      <c r="AY6" s="226"/>
      <c r="AZ6" s="189"/>
      <c r="BA6" s="205">
        <v>42766</v>
      </c>
      <c r="BB6" s="101">
        <v>10.00004122481679</v>
      </c>
      <c r="BC6" s="101">
        <v>3.0374960793461581</v>
      </c>
      <c r="BD6" s="101">
        <v>6.9258268929185407</v>
      </c>
      <c r="BE6" s="226"/>
      <c r="BF6" s="228">
        <v>5603.4229999999998</v>
      </c>
      <c r="BG6" s="228">
        <v>26201.85</v>
      </c>
      <c r="BH6" s="228">
        <v>16776.920999999998</v>
      </c>
      <c r="BI6" s="226"/>
      <c r="BJ6" s="226"/>
      <c r="BK6" s="166">
        <v>39783</v>
      </c>
      <c r="BL6" s="228">
        <v>8.15</v>
      </c>
      <c r="BM6" s="228">
        <v>0.61008429677680776</v>
      </c>
      <c r="BN6" s="226">
        <v>2.21</v>
      </c>
      <c r="BO6" s="226"/>
      <c r="BP6" s="226"/>
      <c r="BQ6" s="226"/>
      <c r="BR6" s="189"/>
      <c r="BS6" s="206">
        <v>42736</v>
      </c>
      <c r="BT6" s="228">
        <v>9.1060400000000001</v>
      </c>
      <c r="BU6" s="228">
        <v>2.3120459999999996</v>
      </c>
      <c r="BV6" s="226">
        <v>393.85202543548019</v>
      </c>
      <c r="BW6" s="228">
        <v>100</v>
      </c>
      <c r="BX6" s="226"/>
      <c r="BY6" s="226"/>
      <c r="BZ6" s="226"/>
      <c r="CA6" s="228" t="s">
        <v>169</v>
      </c>
      <c r="CB6" s="101">
        <v>11.4802</v>
      </c>
      <c r="CC6" s="226">
        <v>11.673999999999999</v>
      </c>
      <c r="CD6" s="228"/>
      <c r="CE6" s="228"/>
      <c r="CF6" s="226"/>
      <c r="CG6" s="227"/>
      <c r="CH6" s="227"/>
      <c r="CI6" s="189"/>
      <c r="CJ6" s="205">
        <v>42766</v>
      </c>
      <c r="CK6" s="101">
        <v>0.02</v>
      </c>
      <c r="CL6" s="101">
        <v>0.20166666666666666</v>
      </c>
      <c r="CM6" s="101">
        <v>0.4549999999999999</v>
      </c>
      <c r="CN6" s="101">
        <v>7.6666666666666675E-2</v>
      </c>
      <c r="CO6" s="101">
        <v>0.46833333333333332</v>
      </c>
      <c r="CP6" s="227">
        <v>0.52500000000000002</v>
      </c>
      <c r="CQ6" s="99"/>
      <c r="CR6" s="99"/>
      <c r="CS6" s="99"/>
      <c r="CT6" s="99"/>
      <c r="CU6" s="99"/>
      <c r="CV6" s="99"/>
      <c r="CW6" s="120"/>
      <c r="CX6" s="189"/>
      <c r="CY6" s="205">
        <v>42766</v>
      </c>
      <c r="CZ6" s="101">
        <v>0.01</v>
      </c>
      <c r="DA6" s="101">
        <v>4.8333333333333339E-2</v>
      </c>
      <c r="DB6" s="101">
        <v>0.26</v>
      </c>
      <c r="DC6" s="101">
        <v>7.4999999999999997E-2</v>
      </c>
      <c r="DD6" s="101">
        <v>0.12833333333333333</v>
      </c>
      <c r="DE6" s="227">
        <v>0.35000000000000003</v>
      </c>
      <c r="DF6" s="207"/>
      <c r="DG6" s="207"/>
      <c r="DH6" s="207"/>
      <c r="DI6" s="207"/>
      <c r="DJ6" s="99"/>
      <c r="DK6" s="99"/>
    </row>
    <row r="7" spans="1:115">
      <c r="B7" s="205">
        <v>42794</v>
      </c>
      <c r="C7" s="101">
        <v>2.7701099042642952</v>
      </c>
      <c r="D7" s="101">
        <v>-3.6126674761499</v>
      </c>
      <c r="E7" s="101">
        <v>-1.6813325758927355</v>
      </c>
      <c r="F7" s="101">
        <v>-0.3435956942132945</v>
      </c>
      <c r="H7" s="228">
        <v>20489.358</v>
      </c>
      <c r="I7" s="228">
        <v>9263.8539999999994</v>
      </c>
      <c r="J7" s="228">
        <v>36990.622000000003</v>
      </c>
      <c r="K7" s="228">
        <v>3773.7069999999999</v>
      </c>
      <c r="L7" s="118"/>
      <c r="M7" s="189"/>
      <c r="N7" s="205">
        <v>42794</v>
      </c>
      <c r="O7" s="101">
        <v>2.7701099042642952</v>
      </c>
      <c r="P7" s="101">
        <v>2.411764874269684</v>
      </c>
      <c r="Q7" s="101">
        <v>5.8416453691006787</v>
      </c>
      <c r="R7" s="101">
        <v>4.972070146354346</v>
      </c>
      <c r="S7" s="227"/>
      <c r="T7" s="228">
        <v>20489.358</v>
      </c>
      <c r="U7" s="228">
        <v>8228.4750000000004</v>
      </c>
      <c r="V7" s="228">
        <v>5643.0770000000002</v>
      </c>
      <c r="W7" s="228">
        <v>2076.7089999999998</v>
      </c>
      <c r="X7" s="119"/>
      <c r="Y7" s="189"/>
      <c r="Z7" s="205">
        <v>39872</v>
      </c>
      <c r="AA7" s="101">
        <v>0</v>
      </c>
      <c r="AB7" s="101">
        <v>0</v>
      </c>
      <c r="AF7" s="227"/>
      <c r="AG7" s="227"/>
      <c r="AI7" s="226"/>
      <c r="AJ7" s="189"/>
      <c r="AK7" s="205">
        <v>42794</v>
      </c>
      <c r="AL7" s="227">
        <v>0.96001101646210096</v>
      </c>
      <c r="AM7" s="227">
        <v>6.7692635665595162</v>
      </c>
      <c r="AN7" s="227"/>
      <c r="AO7" s="227">
        <v>0.25693492003102925</v>
      </c>
      <c r="AP7" s="227">
        <v>16.337703707888487</v>
      </c>
      <c r="AQ7" s="227">
        <v>12.120749488586068</v>
      </c>
      <c r="AR7" s="227">
        <v>3.3422287332817913</v>
      </c>
      <c r="AS7" s="227">
        <v>11.660051590493648</v>
      </c>
      <c r="AT7" s="227"/>
      <c r="AU7" s="227">
        <v>8.2334696887670198</v>
      </c>
      <c r="AV7" s="227">
        <v>11.787374694659549</v>
      </c>
      <c r="AW7" s="226"/>
      <c r="AX7" s="226"/>
      <c r="AY7" s="226"/>
      <c r="AZ7" s="189"/>
      <c r="BA7" s="205">
        <v>42794</v>
      </c>
      <c r="BB7" s="101">
        <v>9.0089060010971842</v>
      </c>
      <c r="BC7" s="101">
        <v>3.5904764239413467</v>
      </c>
      <c r="BD7" s="101">
        <v>7.0171621526984529</v>
      </c>
      <c r="BE7" s="226"/>
      <c r="BF7" s="228">
        <v>5615.4390000000003</v>
      </c>
      <c r="BG7" s="228">
        <v>26242.188999999998</v>
      </c>
      <c r="BH7" s="228">
        <v>16885.826000000001</v>
      </c>
      <c r="BI7" s="226"/>
      <c r="BJ7" s="226"/>
      <c r="BK7" s="166">
        <v>40148</v>
      </c>
      <c r="BL7" s="228">
        <v>3.87</v>
      </c>
      <c r="BM7" s="228">
        <v>1.0024673012362568</v>
      </c>
      <c r="BN7" s="226">
        <v>1.98</v>
      </c>
      <c r="BO7" s="226"/>
      <c r="BP7" s="226"/>
      <c r="BQ7" s="226"/>
      <c r="BR7" s="189"/>
      <c r="BS7" s="206">
        <v>42767</v>
      </c>
      <c r="BT7" s="228">
        <v>9.2730440000000005</v>
      </c>
      <c r="BU7" s="228">
        <v>2.2999399999999999</v>
      </c>
      <c r="BV7" s="226">
        <v>403.18634399158231</v>
      </c>
      <c r="BW7" s="228">
        <v>100</v>
      </c>
      <c r="BX7" s="226"/>
      <c r="BY7" s="226"/>
      <c r="BZ7" s="226"/>
      <c r="CA7" s="228" t="s">
        <v>170</v>
      </c>
      <c r="CB7" s="101">
        <v>12.846500000000001</v>
      </c>
      <c r="CC7" s="226">
        <v>11.6791</v>
      </c>
      <c r="CD7" s="228"/>
      <c r="CE7" s="228"/>
      <c r="CF7" s="226"/>
      <c r="CG7" s="227"/>
      <c r="CH7" s="227"/>
      <c r="CI7" s="189"/>
      <c r="CJ7" s="205">
        <v>42794</v>
      </c>
      <c r="CK7" s="101">
        <v>0.02</v>
      </c>
      <c r="CL7" s="101">
        <v>0.19666666666666666</v>
      </c>
      <c r="CM7" s="101">
        <v>0.43500000000000005</v>
      </c>
      <c r="CN7" s="101">
        <v>7.3333333333333334E-2</v>
      </c>
      <c r="CO7" s="101">
        <v>0.45166666666666666</v>
      </c>
      <c r="CP7" s="227">
        <v>0.50000000000000011</v>
      </c>
      <c r="CQ7" s="99"/>
      <c r="CR7" s="99"/>
      <c r="CS7" s="99"/>
      <c r="CT7" s="99"/>
      <c r="CU7" s="99"/>
      <c r="CV7" s="99"/>
      <c r="CW7" s="120"/>
      <c r="CX7" s="189"/>
      <c r="CY7" s="205">
        <v>42794</v>
      </c>
      <c r="CZ7" s="101">
        <v>0.01</v>
      </c>
      <c r="DA7" s="101">
        <v>5.1666666666666673E-2</v>
      </c>
      <c r="DB7" s="101">
        <v>0.26333333333333331</v>
      </c>
      <c r="DC7" s="101">
        <v>6.8333333333333329E-2</v>
      </c>
      <c r="DD7" s="101">
        <v>0.11833333333333333</v>
      </c>
      <c r="DE7" s="227">
        <v>0.34</v>
      </c>
      <c r="DF7" s="207"/>
      <c r="DG7" s="207"/>
      <c r="DH7" s="207"/>
      <c r="DI7" s="207"/>
      <c r="DJ7" s="99"/>
      <c r="DK7" s="99"/>
    </row>
    <row r="8" spans="1:115">
      <c r="B8" s="205">
        <v>42825</v>
      </c>
      <c r="C8" s="101">
        <v>3.0413277140971751</v>
      </c>
      <c r="D8" s="101">
        <v>-7.799382450703285</v>
      </c>
      <c r="E8" s="101">
        <v>1.5352710740452968</v>
      </c>
      <c r="F8" s="101">
        <v>29.631961485641845</v>
      </c>
      <c r="H8" s="228">
        <v>20601.776000000002</v>
      </c>
      <c r="I8" s="228">
        <v>8901.3149999999987</v>
      </c>
      <c r="J8" s="228">
        <v>37607.381000000001</v>
      </c>
      <c r="K8" s="228">
        <v>4544.1109999999999</v>
      </c>
      <c r="L8" s="118"/>
      <c r="M8" s="189"/>
      <c r="N8" s="205">
        <v>42825</v>
      </c>
      <c r="O8" s="101">
        <v>3.0413277140971751</v>
      </c>
      <c r="P8" s="101">
        <v>2.3152444566713726</v>
      </c>
      <c r="Q8" s="101">
        <v>6.480979420714994</v>
      </c>
      <c r="R8" s="101">
        <v>5.2332228362049982</v>
      </c>
      <c r="S8" s="227"/>
      <c r="T8" s="228">
        <v>20601.776000000002</v>
      </c>
      <c r="U8" s="228">
        <v>8148.6040000000003</v>
      </c>
      <c r="V8" s="228">
        <v>5677.3450000000003</v>
      </c>
      <c r="W8" s="228">
        <v>2116.7350000000001</v>
      </c>
      <c r="X8" s="119"/>
      <c r="Y8" s="189"/>
      <c r="Z8" s="205">
        <v>39903</v>
      </c>
      <c r="AA8" s="101">
        <v>1.772829</v>
      </c>
      <c r="AB8" s="101">
        <v>0</v>
      </c>
      <c r="AC8" s="101">
        <v>3.7979042969100298</v>
      </c>
      <c r="AF8" s="227"/>
      <c r="AG8" s="227"/>
      <c r="AI8" s="226"/>
      <c r="AJ8" s="189"/>
      <c r="AK8" s="205">
        <v>42825</v>
      </c>
      <c r="AL8" s="227">
        <v>0.97960282334888427</v>
      </c>
      <c r="AM8" s="227">
        <v>5.8208118263595967</v>
      </c>
      <c r="AN8" s="227"/>
      <c r="AO8" s="227">
        <v>0.24053130993449351</v>
      </c>
      <c r="AP8" s="227">
        <v>16.016969806627895</v>
      </c>
      <c r="AQ8" s="227">
        <v>11.849576453949584</v>
      </c>
      <c r="AR8" s="227">
        <v>3.3036959534553709</v>
      </c>
      <c r="AS8" s="227">
        <v>11.226420864090839</v>
      </c>
      <c r="AT8" s="227"/>
      <c r="AU8" s="227">
        <v>8.0078697509709897</v>
      </c>
      <c r="AV8" s="227">
        <v>11.262009865881723</v>
      </c>
      <c r="AW8" s="226"/>
      <c r="AX8" s="226"/>
      <c r="AY8" s="226"/>
      <c r="AZ8" s="189"/>
      <c r="BA8" s="205">
        <v>42825</v>
      </c>
      <c r="BB8" s="101">
        <v>10.51337675538333</v>
      </c>
      <c r="BC8" s="101">
        <v>5.3980831687895803</v>
      </c>
      <c r="BD8" s="101">
        <v>6.1320673918251467</v>
      </c>
      <c r="BE8" s="226"/>
      <c r="BF8" s="228">
        <v>5872.22</v>
      </c>
      <c r="BG8" s="228">
        <v>26489.305</v>
      </c>
      <c r="BH8" s="228">
        <v>16852.919000000002</v>
      </c>
      <c r="BI8" s="226"/>
      <c r="BJ8" s="226"/>
      <c r="BK8" s="166">
        <v>40513</v>
      </c>
      <c r="BL8" s="228">
        <v>-2.2999999999999998</v>
      </c>
      <c r="BM8" s="228">
        <v>1.5653609732142859</v>
      </c>
      <c r="BN8" s="226">
        <v>2.14</v>
      </c>
      <c r="BO8" s="226"/>
      <c r="BP8" s="226"/>
      <c r="BQ8" s="226"/>
      <c r="BR8" s="189"/>
      <c r="BS8" s="206">
        <v>42795</v>
      </c>
      <c r="BT8" s="228">
        <v>9.3326450000000012</v>
      </c>
      <c r="BU8" s="228">
        <v>2.4199430000000004</v>
      </c>
      <c r="BV8" s="226">
        <v>385.65557122626444</v>
      </c>
      <c r="BW8" s="228">
        <v>100</v>
      </c>
      <c r="BX8" s="226"/>
      <c r="BY8" s="226"/>
      <c r="BZ8" s="226"/>
      <c r="CA8" s="228" t="s">
        <v>171</v>
      </c>
      <c r="CB8" s="101">
        <v>13.483499999999999</v>
      </c>
      <c r="CC8" s="226">
        <v>11.319800000000001</v>
      </c>
      <c r="CD8" s="228"/>
      <c r="CE8" s="228"/>
      <c r="CF8" s="226"/>
      <c r="CG8" s="227"/>
      <c r="CH8" s="227"/>
      <c r="CI8" s="189"/>
      <c r="CJ8" s="205">
        <v>42825</v>
      </c>
      <c r="CK8" s="101">
        <v>0.02</v>
      </c>
      <c r="CL8" s="101">
        <v>0.18333333333333335</v>
      </c>
      <c r="CM8" s="101">
        <v>0.41833333333333339</v>
      </c>
      <c r="CN8" s="101">
        <v>7.0000000000000007E-2</v>
      </c>
      <c r="CO8" s="101">
        <v>0.435</v>
      </c>
      <c r="CP8" s="227">
        <v>0.48166666666666669</v>
      </c>
      <c r="CQ8" s="99"/>
      <c r="CR8" s="99"/>
      <c r="CS8" s="99"/>
      <c r="CT8" s="99"/>
      <c r="CU8" s="99"/>
      <c r="CV8" s="99"/>
      <c r="CW8" s="120"/>
      <c r="CX8" s="189"/>
      <c r="CY8" s="205">
        <v>42825</v>
      </c>
      <c r="CZ8" s="101">
        <v>0.01</v>
      </c>
      <c r="DA8" s="101">
        <v>4.3333333333333335E-2</v>
      </c>
      <c r="DB8" s="101">
        <v>0.24166666666666667</v>
      </c>
      <c r="DC8" s="101">
        <v>6.1666666666666668E-2</v>
      </c>
      <c r="DD8" s="101">
        <v>0.10833333333333332</v>
      </c>
      <c r="DE8" s="227">
        <v>0.38500000000000001</v>
      </c>
      <c r="DF8" s="207"/>
      <c r="DG8" s="207"/>
      <c r="DH8" s="207"/>
      <c r="DI8" s="207"/>
      <c r="DJ8" s="99"/>
      <c r="DK8" s="99"/>
    </row>
    <row r="9" spans="1:115">
      <c r="B9" s="205">
        <v>42855</v>
      </c>
      <c r="C9" s="101">
        <v>3.5337822601124946</v>
      </c>
      <c r="D9" s="101">
        <v>-5.9265429134480296</v>
      </c>
      <c r="E9" s="101">
        <v>1.3764067104155231</v>
      </c>
      <c r="F9" s="101">
        <v>19.934279511871633</v>
      </c>
      <c r="H9" s="228">
        <v>20674.310000000001</v>
      </c>
      <c r="I9" s="228">
        <v>8817.4120000000003</v>
      </c>
      <c r="J9" s="228">
        <v>37329.89</v>
      </c>
      <c r="K9" s="228">
        <v>4231.9769999999999</v>
      </c>
      <c r="L9" s="118"/>
      <c r="M9" s="189"/>
      <c r="N9" s="205">
        <v>42855</v>
      </c>
      <c r="O9" s="101">
        <v>3.5337822601124946</v>
      </c>
      <c r="P9" s="101">
        <v>2.5214142848408727</v>
      </c>
      <c r="Q9" s="101">
        <v>6.5405494608639092</v>
      </c>
      <c r="R9" s="101">
        <v>5.218465955129914</v>
      </c>
      <c r="S9" s="227"/>
      <c r="T9" s="228">
        <v>20674.310000000001</v>
      </c>
      <c r="U9" s="228">
        <v>8216.5889999999999</v>
      </c>
      <c r="V9" s="228">
        <v>5694.0730000000003</v>
      </c>
      <c r="W9" s="228">
        <v>2143.7080000000001</v>
      </c>
      <c r="X9" s="119"/>
      <c r="Y9" s="189"/>
      <c r="Z9" s="205">
        <v>39933</v>
      </c>
      <c r="AA9" s="101">
        <v>2.2364680000000003</v>
      </c>
      <c r="AB9" s="101">
        <v>0</v>
      </c>
      <c r="AC9" s="101">
        <v>4.7333945151786798</v>
      </c>
      <c r="AF9" s="227"/>
      <c r="AG9" s="227"/>
      <c r="AI9" s="226"/>
      <c r="AJ9" s="189"/>
      <c r="AK9" s="205">
        <v>42855</v>
      </c>
      <c r="AL9" s="227">
        <v>5.4414920400342077E-3</v>
      </c>
      <c r="AM9" s="227">
        <v>6.4793676008535677</v>
      </c>
      <c r="AN9" s="227"/>
      <c r="AO9" s="227">
        <v>0.22575958868050572</v>
      </c>
      <c r="AP9" s="227">
        <v>15.81991737896376</v>
      </c>
      <c r="AQ9" s="227">
        <v>11.654317870678616</v>
      </c>
      <c r="AR9" s="227">
        <v>3.5877865255226</v>
      </c>
      <c r="AS9" s="227">
        <v>10.053749563287727</v>
      </c>
      <c r="AT9" s="227"/>
      <c r="AU9" s="227">
        <v>7.8915579082146179</v>
      </c>
      <c r="AV9" s="227">
        <v>10.978390396149189</v>
      </c>
      <c r="AW9" s="226"/>
      <c r="AX9" s="226"/>
      <c r="AY9" s="226"/>
      <c r="AZ9" s="189"/>
      <c r="BA9" s="205">
        <v>42855</v>
      </c>
      <c r="BB9" s="101">
        <v>7.1482830446298662</v>
      </c>
      <c r="BC9" s="101">
        <v>5.8086551807836173</v>
      </c>
      <c r="BD9" s="101">
        <v>6.1201942558060107</v>
      </c>
      <c r="BE9" s="226"/>
      <c r="BF9" s="228">
        <v>5731.0219999999999</v>
      </c>
      <c r="BG9" s="228">
        <v>26477.796999999999</v>
      </c>
      <c r="BH9" s="228">
        <v>16884.106</v>
      </c>
      <c r="BI9" s="226"/>
      <c r="BJ9" s="226"/>
      <c r="BK9" s="166">
        <v>40878</v>
      </c>
      <c r="BL9" s="228">
        <v>-12.54</v>
      </c>
      <c r="BM9" s="228">
        <v>2.3924951345685677</v>
      </c>
      <c r="BN9" s="226">
        <v>2.13</v>
      </c>
      <c r="BO9" s="226"/>
      <c r="BP9" s="226"/>
      <c r="BQ9" s="226"/>
      <c r="BR9" s="189"/>
      <c r="BS9" s="206">
        <v>42826</v>
      </c>
      <c r="BT9" s="228">
        <v>8.9960439999999995</v>
      </c>
      <c r="BU9" s="228">
        <v>2.4612640000000003</v>
      </c>
      <c r="BV9" s="226">
        <v>365.5050413121063</v>
      </c>
      <c r="BW9" s="228">
        <v>100</v>
      </c>
      <c r="BX9" s="226"/>
      <c r="BY9" s="226"/>
      <c r="BZ9" s="226"/>
      <c r="CA9" s="228" t="s">
        <v>172</v>
      </c>
      <c r="CB9" s="101">
        <v>13.486800000000001</v>
      </c>
      <c r="CC9" s="226">
        <v>11.8443</v>
      </c>
      <c r="CD9" s="228"/>
      <c r="CE9" s="228"/>
      <c r="CF9" s="226"/>
      <c r="CG9" s="227"/>
      <c r="CH9" s="227"/>
      <c r="CI9" s="189"/>
      <c r="CJ9" s="205">
        <v>42855</v>
      </c>
      <c r="CK9" s="101">
        <v>1.8333333333333333E-2</v>
      </c>
      <c r="CL9" s="101">
        <v>0.17500000000000002</v>
      </c>
      <c r="CM9" s="101">
        <v>0.40499999999999997</v>
      </c>
      <c r="CN9" s="101">
        <v>6.6666666666666666E-2</v>
      </c>
      <c r="CO9" s="101">
        <v>0.4283333333333334</v>
      </c>
      <c r="CP9" s="227">
        <v>0.46333333333333332</v>
      </c>
      <c r="CQ9" s="99"/>
      <c r="CR9" s="99"/>
      <c r="CS9" s="99"/>
      <c r="CT9" s="99"/>
      <c r="CU9" s="99"/>
      <c r="CV9" s="99"/>
      <c r="CW9" s="120"/>
      <c r="CX9" s="189"/>
      <c r="CY9" s="205">
        <v>42855</v>
      </c>
      <c r="CZ9" s="101">
        <v>0.01</v>
      </c>
      <c r="DA9" s="101">
        <v>4.1666666666666664E-2</v>
      </c>
      <c r="DB9" s="101">
        <v>0.22999999999999998</v>
      </c>
      <c r="DC9" s="101">
        <v>5.6666666666666664E-2</v>
      </c>
      <c r="DD9" s="101">
        <v>9.8333333333333328E-2</v>
      </c>
      <c r="DE9" s="227">
        <v>0.38000000000000006</v>
      </c>
      <c r="DF9" s="207"/>
      <c r="DG9" s="207"/>
      <c r="DH9" s="207"/>
      <c r="DI9" s="207"/>
      <c r="DJ9" s="99"/>
      <c r="DK9" s="99"/>
    </row>
    <row r="10" spans="1:115">
      <c r="B10" s="205">
        <v>42886</v>
      </c>
      <c r="C10" s="101">
        <v>3.7332843631507684</v>
      </c>
      <c r="D10" s="101">
        <v>-6.0030219895257471</v>
      </c>
      <c r="E10" s="101">
        <v>1.4995223755812859</v>
      </c>
      <c r="F10" s="101">
        <v>18.765805279525939</v>
      </c>
      <c r="H10" s="228">
        <v>20635.016</v>
      </c>
      <c r="I10" s="228">
        <v>9023.99</v>
      </c>
      <c r="J10" s="228">
        <v>37382.470999999998</v>
      </c>
      <c r="K10" s="228">
        <v>4169.5039999999999</v>
      </c>
      <c r="L10" s="118"/>
      <c r="M10" s="189"/>
      <c r="N10" s="205">
        <v>42886</v>
      </c>
      <c r="O10" s="101">
        <v>3.7332843631507684</v>
      </c>
      <c r="P10" s="101">
        <v>3.3703083114561272</v>
      </c>
      <c r="Q10" s="101">
        <v>6.8991407348144573</v>
      </c>
      <c r="R10" s="101">
        <v>5.2426965192758912</v>
      </c>
      <c r="S10" s="227"/>
      <c r="T10" s="228">
        <v>20635.016</v>
      </c>
      <c r="U10" s="228">
        <v>8209.3359999999993</v>
      </c>
      <c r="V10" s="228">
        <v>5722.2579999999998</v>
      </c>
      <c r="W10" s="228">
        <v>2170.5030000000002</v>
      </c>
      <c r="X10" s="119"/>
      <c r="Y10" s="189"/>
      <c r="Z10" s="205">
        <v>39964</v>
      </c>
      <c r="AA10" s="101">
        <v>2.4472070000000001</v>
      </c>
      <c r="AB10" s="101">
        <v>0</v>
      </c>
      <c r="AC10" s="101">
        <v>5.0558181971779197</v>
      </c>
      <c r="AF10" s="227"/>
      <c r="AG10" s="227"/>
      <c r="AI10" s="226"/>
      <c r="AJ10" s="189"/>
      <c r="AK10" s="205">
        <v>42886</v>
      </c>
      <c r="AL10" s="227">
        <v>5.3510521222275235E-3</v>
      </c>
      <c r="AM10" s="227">
        <v>5.4942215085565866</v>
      </c>
      <c r="AN10" s="227"/>
      <c r="AO10" s="227">
        <v>0.2287363491103242</v>
      </c>
      <c r="AP10" s="227">
        <v>15.270714046359062</v>
      </c>
      <c r="AQ10" s="227">
        <v>11.329243438645006</v>
      </c>
      <c r="AR10" s="227">
        <v>3.5616906347925164</v>
      </c>
      <c r="AS10" s="227">
        <v>9.7861652736763567</v>
      </c>
      <c r="AT10" s="227"/>
      <c r="AU10" s="227">
        <v>7.6907736597202963</v>
      </c>
      <c r="AV10" s="227">
        <v>10.742702721673107</v>
      </c>
      <c r="AW10" s="226"/>
      <c r="AX10" s="226"/>
      <c r="AY10" s="226"/>
      <c r="AZ10" s="189"/>
      <c r="BA10" s="205">
        <v>42886</v>
      </c>
      <c r="BB10" s="101">
        <v>7.872182196014732</v>
      </c>
      <c r="BC10" s="101">
        <v>5.8225023984074031</v>
      </c>
      <c r="BD10" s="101">
        <v>5.67034826070687</v>
      </c>
      <c r="BE10" s="226"/>
      <c r="BF10" s="228">
        <v>5726.6580000000004</v>
      </c>
      <c r="BG10" s="228">
        <v>26570.260999999999</v>
      </c>
      <c r="BH10" s="228">
        <v>16925.002</v>
      </c>
      <c r="BI10" s="226"/>
      <c r="BJ10" s="226"/>
      <c r="BK10" s="166">
        <v>41244</v>
      </c>
      <c r="BL10" s="228">
        <v>-19.04</v>
      </c>
      <c r="BM10" s="228">
        <v>3.3001387155247706</v>
      </c>
      <c r="BN10" s="226">
        <v>1.93</v>
      </c>
      <c r="BO10" s="226"/>
      <c r="BP10" s="226"/>
      <c r="BQ10" s="226"/>
      <c r="BR10" s="189"/>
      <c r="BS10" s="206">
        <v>42856</v>
      </c>
      <c r="BT10" s="228">
        <v>9.0765159999999998</v>
      </c>
      <c r="BU10" s="228">
        <v>2.5167950000000001</v>
      </c>
      <c r="BV10" s="226">
        <v>360.6378747573799</v>
      </c>
      <c r="BW10" s="228">
        <v>100</v>
      </c>
      <c r="BX10" s="226"/>
      <c r="BY10" s="226"/>
      <c r="BZ10" s="226"/>
      <c r="CA10" s="228" t="s">
        <v>173</v>
      </c>
      <c r="CB10" s="101">
        <v>14.663</v>
      </c>
      <c r="CC10" s="226">
        <v>11.409700000000001</v>
      </c>
      <c r="CD10" s="228"/>
      <c r="CE10" s="228"/>
      <c r="CF10" s="226"/>
      <c r="CG10" s="227"/>
      <c r="CH10" s="227"/>
      <c r="CI10" s="189"/>
      <c r="CJ10" s="205">
        <v>42886</v>
      </c>
      <c r="CK10" s="101">
        <v>1.6666666666666666E-2</v>
      </c>
      <c r="CL10" s="101">
        <v>0.16</v>
      </c>
      <c r="CM10" s="101">
        <v>0.39833333333333326</v>
      </c>
      <c r="CN10" s="101">
        <v>6.1666666666666668E-2</v>
      </c>
      <c r="CO10" s="101">
        <v>0.42</v>
      </c>
      <c r="CP10" s="227">
        <v>0.45833333333333331</v>
      </c>
      <c r="CQ10" s="99"/>
      <c r="CR10" s="99"/>
      <c r="CS10" s="99"/>
      <c r="CT10" s="99"/>
      <c r="CU10" s="99"/>
      <c r="CV10" s="99"/>
      <c r="CW10" s="120"/>
      <c r="CX10" s="189"/>
      <c r="CY10" s="205">
        <v>42886</v>
      </c>
      <c r="CZ10" s="101">
        <v>0.01</v>
      </c>
      <c r="DA10" s="101">
        <v>4.3333333333333335E-2</v>
      </c>
      <c r="DB10" s="101">
        <v>0.22999999999999998</v>
      </c>
      <c r="DC10" s="101">
        <v>5.3333333333333323E-2</v>
      </c>
      <c r="DD10" s="101">
        <v>9.3333333333333324E-2</v>
      </c>
      <c r="DE10" s="227">
        <v>0.37333333333333329</v>
      </c>
      <c r="DF10" s="207"/>
      <c r="DG10" s="207"/>
      <c r="DH10" s="207"/>
      <c r="DI10" s="207"/>
      <c r="DJ10" s="99"/>
      <c r="DK10" s="99"/>
    </row>
    <row r="11" spans="1:115">
      <c r="B11" s="205">
        <v>42916</v>
      </c>
      <c r="C11" s="101">
        <v>4.911664165608598</v>
      </c>
      <c r="D11" s="101">
        <v>-4.9327754871259959</v>
      </c>
      <c r="E11" s="101">
        <v>2.3463590746710228</v>
      </c>
      <c r="F11" s="101">
        <v>22.25099036939222</v>
      </c>
      <c r="H11" s="228">
        <v>20667.942999999999</v>
      </c>
      <c r="I11" s="228">
        <v>9087.8420000000006</v>
      </c>
      <c r="J11" s="228">
        <v>37234.459000000003</v>
      </c>
      <c r="K11" s="228">
        <v>3890.2049999999999</v>
      </c>
      <c r="L11" s="118"/>
      <c r="M11" s="189"/>
      <c r="N11" s="205">
        <v>42916</v>
      </c>
      <c r="O11" s="101">
        <v>4.911664165608598</v>
      </c>
      <c r="P11" s="101">
        <v>5.7767160979864007</v>
      </c>
      <c r="Q11" s="101">
        <v>7.015546590319377</v>
      </c>
      <c r="R11" s="101">
        <v>5.1517298168854753</v>
      </c>
      <c r="S11" s="227"/>
      <c r="T11" s="228">
        <v>20667.942999999999</v>
      </c>
      <c r="U11" s="228">
        <v>8266.7549999999992</v>
      </c>
      <c r="V11" s="228">
        <v>5757.8490000000002</v>
      </c>
      <c r="W11" s="228">
        <v>2192.1550000000002</v>
      </c>
      <c r="X11" s="119"/>
      <c r="Y11" s="189"/>
      <c r="Z11" s="205">
        <v>39994</v>
      </c>
      <c r="AA11" s="101">
        <v>2.6841430000000002</v>
      </c>
      <c r="AB11" s="101">
        <v>0</v>
      </c>
      <c r="AC11" s="101">
        <v>5.6884918974098699</v>
      </c>
      <c r="AF11" s="227"/>
      <c r="AG11" s="227"/>
      <c r="AI11" s="226"/>
      <c r="AJ11" s="189"/>
      <c r="AK11" s="205">
        <v>42916</v>
      </c>
      <c r="AL11" s="227">
        <v>5.2170079076285384E-3</v>
      </c>
      <c r="AM11" s="227">
        <v>5.5156310096163796</v>
      </c>
      <c r="AN11" s="227">
        <v>5.949453537932978E-5</v>
      </c>
      <c r="AO11" s="227">
        <v>0.23128728500807727</v>
      </c>
      <c r="AP11" s="227">
        <v>15.017355944007655</v>
      </c>
      <c r="AQ11" s="227">
        <v>11.046648227199519</v>
      </c>
      <c r="AR11" s="227">
        <v>3.1669093744657006</v>
      </c>
      <c r="AS11" s="227">
        <v>9.573743262587989</v>
      </c>
      <c r="AT11" s="227"/>
      <c r="AU11" s="227">
        <v>7.5330747210495552</v>
      </c>
      <c r="AV11" s="227">
        <v>10.76309785265696</v>
      </c>
      <c r="AW11" s="226"/>
      <c r="AX11" s="226"/>
      <c r="AY11" s="226"/>
      <c r="AZ11" s="189"/>
      <c r="BA11" s="205">
        <v>42916</v>
      </c>
      <c r="BB11" s="101">
        <v>8.3939188305240506</v>
      </c>
      <c r="BC11" s="101">
        <v>5.2786910062442738</v>
      </c>
      <c r="BD11" s="101">
        <v>5.5422183858105933</v>
      </c>
      <c r="BE11" s="226"/>
      <c r="BF11" s="228">
        <v>5758.3890000000001</v>
      </c>
      <c r="BG11" s="228">
        <v>26469.039000000001</v>
      </c>
      <c r="BH11" s="228">
        <v>17030.933000000001</v>
      </c>
      <c r="BI11" s="226"/>
      <c r="BJ11" s="226"/>
      <c r="BK11" s="166">
        <v>41609</v>
      </c>
      <c r="BL11" s="228">
        <v>-100</v>
      </c>
      <c r="BM11" s="228">
        <v>8.5337575818000921</v>
      </c>
      <c r="BN11" s="226">
        <v>1.67</v>
      </c>
      <c r="BO11" s="226"/>
      <c r="BP11" s="226"/>
      <c r="BQ11" s="226"/>
      <c r="BR11" s="189"/>
      <c r="BS11" s="206">
        <v>42887</v>
      </c>
      <c r="BT11" s="228">
        <v>8.954111000000001</v>
      </c>
      <c r="BU11" s="228">
        <v>2.758019</v>
      </c>
      <c r="BV11" s="226">
        <v>324.65733557310523</v>
      </c>
      <c r="BW11" s="228">
        <v>100</v>
      </c>
      <c r="BX11" s="226"/>
      <c r="BY11" s="226"/>
      <c r="BZ11" s="226"/>
      <c r="CA11" s="228" t="s">
        <v>174</v>
      </c>
      <c r="CB11" s="101">
        <v>15.848800000000001</v>
      </c>
      <c r="CC11" s="226">
        <v>13.672700000000001</v>
      </c>
      <c r="CD11" s="228"/>
      <c r="CE11" s="228"/>
      <c r="CF11" s="226"/>
      <c r="CG11" s="227"/>
      <c r="CH11" s="227"/>
      <c r="CI11" s="189"/>
      <c r="CJ11" s="205">
        <v>42916</v>
      </c>
      <c r="CK11" s="101">
        <v>1.4999999999999998E-2</v>
      </c>
      <c r="CL11" s="101">
        <v>0.13999999999999999</v>
      </c>
      <c r="CM11" s="101">
        <v>0.375</v>
      </c>
      <c r="CN11" s="101">
        <v>5.8333333333333327E-2</v>
      </c>
      <c r="CO11" s="101">
        <v>0.41</v>
      </c>
      <c r="CP11" s="227">
        <v>0.45166666666666661</v>
      </c>
      <c r="CQ11" s="99"/>
      <c r="CR11" s="99"/>
      <c r="CS11" s="99"/>
      <c r="CT11" s="99"/>
      <c r="CU11" s="99"/>
      <c r="CV11" s="99"/>
      <c r="CW11" s="120"/>
      <c r="CX11" s="189"/>
      <c r="CY11" s="205">
        <v>42916</v>
      </c>
      <c r="CZ11" s="101">
        <v>8.3333333333333332E-3</v>
      </c>
      <c r="DA11" s="101">
        <v>0.04</v>
      </c>
      <c r="DB11" s="101">
        <v>0.23166666666666669</v>
      </c>
      <c r="DC11" s="101">
        <v>4.9999999999999996E-2</v>
      </c>
      <c r="DD11" s="101">
        <v>8.3333333333333329E-2</v>
      </c>
      <c r="DE11" s="227">
        <v>0.36499999999999999</v>
      </c>
      <c r="DF11" s="207"/>
      <c r="DG11" s="207"/>
      <c r="DH11" s="207"/>
      <c r="DI11" s="207"/>
      <c r="DJ11" s="99"/>
      <c r="DK11" s="99"/>
    </row>
    <row r="12" spans="1:115">
      <c r="A12" s="166">
        <v>42947</v>
      </c>
      <c r="B12" s="205">
        <v>42947</v>
      </c>
      <c r="C12" s="101">
        <v>4.4555227431235966</v>
      </c>
      <c r="D12" s="101">
        <v>-4.8482190804366549</v>
      </c>
      <c r="E12" s="101">
        <v>1.3142028146444718</v>
      </c>
      <c r="F12" s="101">
        <v>11.038693899516282</v>
      </c>
      <c r="H12" s="228">
        <v>20543.978999999999</v>
      </c>
      <c r="I12" s="228">
        <v>9119.8900000000012</v>
      </c>
      <c r="J12" s="228">
        <v>37078.050999999999</v>
      </c>
      <c r="K12" s="228">
        <v>3994.6370000000002</v>
      </c>
      <c r="L12" s="118"/>
      <c r="M12" s="189">
        <f>+N12</f>
        <v>42947</v>
      </c>
      <c r="N12" s="205">
        <v>42947</v>
      </c>
      <c r="O12" s="101">
        <v>4.4555227431235966</v>
      </c>
      <c r="P12" s="101">
        <v>6.4495375923967257</v>
      </c>
      <c r="Q12" s="101">
        <v>7.2525971431366631</v>
      </c>
      <c r="R12" s="101">
        <v>5.0970022808316973</v>
      </c>
      <c r="S12" s="227"/>
      <c r="T12" s="228">
        <v>20543.978999999999</v>
      </c>
      <c r="U12" s="228">
        <v>8284.6949999999997</v>
      </c>
      <c r="V12" s="228">
        <v>5770.3940000000002</v>
      </c>
      <c r="W12" s="228">
        <v>2210.2620000000002</v>
      </c>
      <c r="X12" s="119"/>
      <c r="Y12" s="189">
        <v>39994</v>
      </c>
      <c r="Z12" s="205">
        <v>40025</v>
      </c>
      <c r="AA12" s="101">
        <v>2.943632</v>
      </c>
      <c r="AB12" s="101">
        <v>0</v>
      </c>
      <c r="AC12" s="101">
        <v>6.1098344052478897</v>
      </c>
      <c r="AF12" s="227"/>
      <c r="AG12" s="227"/>
      <c r="AI12" s="226"/>
      <c r="AJ12" s="189">
        <v>42947</v>
      </c>
      <c r="AK12" s="205">
        <v>42947</v>
      </c>
      <c r="AL12" s="227">
        <v>5.96117027851608E-3</v>
      </c>
      <c r="AM12" s="227">
        <v>5.375460402334765</v>
      </c>
      <c r="AN12" s="227">
        <v>1.0078923006603206E-4</v>
      </c>
      <c r="AO12" s="227">
        <v>0.2340781597179819</v>
      </c>
      <c r="AP12" s="227">
        <v>14.821608697742148</v>
      </c>
      <c r="AQ12" s="227">
        <v>10.971018070013635</v>
      </c>
      <c r="AR12" s="227">
        <v>3.0044808330779995</v>
      </c>
      <c r="AS12" s="227">
        <v>8.6638948834846197</v>
      </c>
      <c r="AT12" s="227"/>
      <c r="AU12" s="227">
        <v>7.314512310290251</v>
      </c>
      <c r="AV12" s="227">
        <v>10.486382048603014</v>
      </c>
      <c r="AW12" s="226"/>
      <c r="AX12" s="226"/>
      <c r="AY12" s="226"/>
      <c r="AZ12" s="189">
        <v>42947</v>
      </c>
      <c r="BA12" s="205">
        <v>42947</v>
      </c>
      <c r="BB12" s="101">
        <v>6.2642282647799918</v>
      </c>
      <c r="BC12" s="101">
        <v>4.3468713595795627</v>
      </c>
      <c r="BD12" s="101">
        <v>5.5207642115000066</v>
      </c>
      <c r="BE12" s="226"/>
      <c r="BF12" s="228">
        <v>5801.1809999999996</v>
      </c>
      <c r="BG12" s="228">
        <v>26601.437999999998</v>
      </c>
      <c r="BH12" s="228">
        <v>17213.902999999998</v>
      </c>
      <c r="BI12" s="226"/>
      <c r="BJ12" s="226"/>
      <c r="BK12" s="166">
        <v>41974</v>
      </c>
      <c r="BL12" s="228">
        <v>-2.69</v>
      </c>
      <c r="BM12" s="228">
        <v>1.6358221109969964</v>
      </c>
      <c r="BN12" s="226">
        <v>2.1800000000000002</v>
      </c>
      <c r="BO12" s="226"/>
      <c r="BP12" s="226"/>
      <c r="BQ12" s="226"/>
      <c r="BR12" s="237">
        <v>43100</v>
      </c>
      <c r="BS12" s="206">
        <v>42917</v>
      </c>
      <c r="BT12" s="228">
        <v>9.1779930000000007</v>
      </c>
      <c r="BU12" s="228">
        <v>2.6479540000000004</v>
      </c>
      <c r="BV12" s="226">
        <v>346.60696522673732</v>
      </c>
      <c r="BW12" s="228">
        <v>100</v>
      </c>
      <c r="BX12" s="226"/>
      <c r="BY12" s="226"/>
      <c r="BZ12" s="226"/>
      <c r="CA12" s="228" t="s">
        <v>175</v>
      </c>
      <c r="CB12" s="101">
        <v>15.896699999999999</v>
      </c>
      <c r="CC12" s="226">
        <v>17.873200000000001</v>
      </c>
      <c r="CD12" s="101">
        <v>17.025737998158949</v>
      </c>
      <c r="CE12" s="101">
        <v>13.0299</v>
      </c>
      <c r="CF12" s="226"/>
      <c r="CG12" s="227"/>
      <c r="CH12" s="227"/>
      <c r="CI12" s="189">
        <v>42947</v>
      </c>
      <c r="CJ12" s="205">
        <v>42947</v>
      </c>
      <c r="CK12" s="101">
        <v>1.3333333333333334E-2</v>
      </c>
      <c r="CL12" s="101">
        <v>0.12666666666666665</v>
      </c>
      <c r="CM12" s="101">
        <v>0.36166666666666664</v>
      </c>
      <c r="CN12" s="101">
        <v>5.4999999999999993E-2</v>
      </c>
      <c r="CO12" s="101">
        <v>0.40333333333333338</v>
      </c>
      <c r="CP12" s="227">
        <v>0.44666666666666671</v>
      </c>
      <c r="CQ12" s="99"/>
      <c r="CR12" s="99"/>
      <c r="CS12" s="99"/>
      <c r="CT12" s="99"/>
      <c r="CU12" s="99"/>
      <c r="CV12" s="99"/>
      <c r="CW12" s="120"/>
      <c r="CX12" s="189">
        <v>42947</v>
      </c>
      <c r="CY12" s="205">
        <v>42947</v>
      </c>
      <c r="CZ12" s="101">
        <v>6.6666666666666671E-3</v>
      </c>
      <c r="DA12" s="101">
        <v>3.833333333333333E-2</v>
      </c>
      <c r="DB12" s="101">
        <v>0.24333333333333332</v>
      </c>
      <c r="DC12" s="101">
        <v>4.6666666666666669E-2</v>
      </c>
      <c r="DD12" s="101">
        <v>0.08</v>
      </c>
      <c r="DE12" s="227">
        <v>0.35833333333333334</v>
      </c>
      <c r="DF12" s="207"/>
      <c r="DG12" s="207"/>
      <c r="DH12" s="207"/>
      <c r="DI12" s="207"/>
      <c r="DJ12" s="99"/>
      <c r="DK12" s="99"/>
    </row>
    <row r="13" spans="1:115">
      <c r="B13" s="205">
        <v>42978</v>
      </c>
      <c r="C13" s="101">
        <v>5.0596980787641188</v>
      </c>
      <c r="D13" s="101">
        <v>-5.4601813738925475</v>
      </c>
      <c r="E13" s="101">
        <v>2.1295533155629931</v>
      </c>
      <c r="F13" s="101">
        <v>11.351526310130433</v>
      </c>
      <c r="H13" s="228">
        <v>20610.225999999999</v>
      </c>
      <c r="I13" s="228">
        <v>9147.6010000000006</v>
      </c>
      <c r="J13" s="228">
        <v>37321.89</v>
      </c>
      <c r="K13" s="228">
        <v>4018.2</v>
      </c>
      <c r="L13" s="118"/>
      <c r="M13" s="189"/>
      <c r="N13" s="205">
        <v>42978</v>
      </c>
      <c r="O13" s="101">
        <v>5.0596980787641188</v>
      </c>
      <c r="P13" s="101">
        <v>7.4414075524837697</v>
      </c>
      <c r="Q13" s="101">
        <v>7.5442587248844895</v>
      </c>
      <c r="R13" s="101">
        <v>5.2291325621198981</v>
      </c>
      <c r="S13" s="227"/>
      <c r="T13" s="228">
        <v>20610.225999999999</v>
      </c>
      <c r="U13" s="228">
        <v>8297.2970000000005</v>
      </c>
      <c r="V13" s="228">
        <v>5788.5020000000004</v>
      </c>
      <c r="W13" s="228">
        <v>2225.4470000000001</v>
      </c>
      <c r="X13" s="119"/>
      <c r="Y13" s="189"/>
      <c r="Z13" s="205">
        <v>40056</v>
      </c>
      <c r="AA13" s="101">
        <v>2.5547249999999999</v>
      </c>
      <c r="AB13" s="101">
        <v>0</v>
      </c>
      <c r="AC13" s="101">
        <v>5.3752305013629202</v>
      </c>
      <c r="AF13" s="227"/>
      <c r="AG13" s="227"/>
      <c r="AI13" s="226"/>
      <c r="AJ13" s="189"/>
      <c r="AK13" s="205">
        <v>42978</v>
      </c>
      <c r="AL13" s="227">
        <v>5.7994129154879644E-3</v>
      </c>
      <c r="AM13" s="227">
        <v>5.387100943821288</v>
      </c>
      <c r="AN13" s="227"/>
      <c r="AO13" s="227">
        <v>0.23255791936153317</v>
      </c>
      <c r="AP13" s="227">
        <v>14.585863222737197</v>
      </c>
      <c r="AQ13" s="227">
        <v>10.215360300369394</v>
      </c>
      <c r="AR13" s="227">
        <v>3.0469583740791357</v>
      </c>
      <c r="AS13" s="227">
        <v>8.1696557512928845</v>
      </c>
      <c r="AT13" s="227"/>
      <c r="AU13" s="227">
        <v>7.1592366706587622</v>
      </c>
      <c r="AV13" s="227">
        <v>10.222261549350177</v>
      </c>
      <c r="AW13" s="226"/>
      <c r="AX13" s="226"/>
      <c r="AY13" s="226"/>
      <c r="AZ13" s="189"/>
      <c r="BA13" s="205">
        <v>42978</v>
      </c>
      <c r="BB13" s="101">
        <v>9.4135205310043055</v>
      </c>
      <c r="BC13" s="101">
        <v>5.1712869194033395</v>
      </c>
      <c r="BD13" s="101">
        <v>5.4171778481702626</v>
      </c>
      <c r="BE13" s="226"/>
      <c r="BF13" s="228">
        <v>5946.2780000000002</v>
      </c>
      <c r="BG13" s="228">
        <v>26809.888999999999</v>
      </c>
      <c r="BH13" s="228">
        <v>17163.735000000001</v>
      </c>
      <c r="BI13" s="226"/>
      <c r="BJ13" s="226"/>
      <c r="BK13" s="166">
        <v>42339</v>
      </c>
      <c r="BL13" s="228">
        <v>3.63</v>
      </c>
      <c r="BM13" s="228">
        <v>0.82449127449231141</v>
      </c>
      <c r="BN13" s="226">
        <v>2.06</v>
      </c>
      <c r="BO13" s="226"/>
      <c r="BP13" s="226"/>
      <c r="BQ13" s="226"/>
      <c r="BR13" s="189"/>
      <c r="BS13" s="206">
        <v>42948</v>
      </c>
      <c r="BT13" s="228">
        <v>9.14297</v>
      </c>
      <c r="BU13" s="228">
        <v>2.506634</v>
      </c>
      <c r="BV13" s="226">
        <v>364.75089701966857</v>
      </c>
      <c r="BW13" s="228">
        <v>100</v>
      </c>
      <c r="BX13" s="226"/>
      <c r="BY13" s="226"/>
      <c r="BZ13" s="226"/>
      <c r="CA13" s="228" t="s">
        <v>176</v>
      </c>
      <c r="CB13" s="101">
        <v>17.025400000000001</v>
      </c>
      <c r="CC13" s="226">
        <v>18.557131868278251</v>
      </c>
      <c r="CD13" s="101">
        <v>17.896839779880811</v>
      </c>
      <c r="CE13" s="101">
        <v>13.8786</v>
      </c>
      <c r="CF13" s="226"/>
      <c r="CG13" s="227"/>
      <c r="CH13" s="227"/>
      <c r="CI13" s="189"/>
      <c r="CJ13" s="205">
        <v>42978</v>
      </c>
      <c r="CK13" s="101">
        <v>1.1666666666666667E-2</v>
      </c>
      <c r="CL13" s="101">
        <v>0.11499999999999999</v>
      </c>
      <c r="CM13" s="101">
        <v>0.36333333333333334</v>
      </c>
      <c r="CN13" s="101">
        <v>5.3333333333333323E-2</v>
      </c>
      <c r="CO13" s="101">
        <v>0.39333333333333331</v>
      </c>
      <c r="CP13" s="227">
        <v>0.44833333333333331</v>
      </c>
      <c r="CQ13" s="99"/>
      <c r="CR13" s="99"/>
      <c r="CS13" s="99"/>
      <c r="CT13" s="99"/>
      <c r="CU13" s="99"/>
      <c r="CV13" s="99"/>
      <c r="CW13" s="120"/>
      <c r="CX13" s="189"/>
      <c r="CY13" s="205">
        <v>42978</v>
      </c>
      <c r="CZ13" s="101">
        <v>5.0000000000000001E-3</v>
      </c>
      <c r="DA13" s="101">
        <v>3.6666666666666667E-2</v>
      </c>
      <c r="DB13" s="101">
        <v>0.2233333333333333</v>
      </c>
      <c r="DC13" s="101">
        <v>4.5000000000000005E-2</v>
      </c>
      <c r="DD13" s="101">
        <v>8.1666666666666665E-2</v>
      </c>
      <c r="DE13" s="227">
        <v>0.35499999999999998</v>
      </c>
      <c r="DF13" s="207"/>
      <c r="DG13" s="207"/>
      <c r="DH13" s="207"/>
      <c r="DI13" s="207"/>
      <c r="DJ13" s="99"/>
      <c r="DK13" s="99"/>
    </row>
    <row r="14" spans="1:115">
      <c r="B14" s="205">
        <v>43008</v>
      </c>
      <c r="C14" s="101">
        <v>6.5225628476307085</v>
      </c>
      <c r="D14" s="101">
        <v>-4.0263197280476115</v>
      </c>
      <c r="E14" s="101">
        <v>2.8761975512395566</v>
      </c>
      <c r="F14" s="101">
        <v>2.9036904045535605</v>
      </c>
      <c r="H14" s="228">
        <v>20873.828000000001</v>
      </c>
      <c r="I14" s="228">
        <v>9304.5840000000007</v>
      </c>
      <c r="J14" s="228">
        <v>37340.529000000002</v>
      </c>
      <c r="K14" s="228">
        <v>3755.3220000000001</v>
      </c>
      <c r="L14" s="118"/>
      <c r="M14" s="189"/>
      <c r="N14" s="205">
        <v>43008</v>
      </c>
      <c r="O14" s="101">
        <v>6.5225628476307085</v>
      </c>
      <c r="P14" s="101">
        <v>8.0889021374861656</v>
      </c>
      <c r="Q14" s="101">
        <v>7.7457580657151359</v>
      </c>
      <c r="R14" s="101">
        <v>5.2502366839474401</v>
      </c>
      <c r="S14" s="227"/>
      <c r="T14" s="228">
        <v>20873.828000000001</v>
      </c>
      <c r="U14" s="228">
        <v>8303.5570000000007</v>
      </c>
      <c r="V14" s="228">
        <v>5812.0569999999998</v>
      </c>
      <c r="W14" s="228">
        <v>2252.5419999999999</v>
      </c>
      <c r="X14" s="119"/>
      <c r="Y14" s="189"/>
      <c r="Z14" s="205">
        <v>40086</v>
      </c>
      <c r="AA14" s="101">
        <v>2.702855</v>
      </c>
      <c r="AB14" s="101">
        <v>0</v>
      </c>
      <c r="AC14" s="101">
        <v>5.6064407643960497</v>
      </c>
      <c r="AF14" s="227"/>
      <c r="AG14" s="227"/>
      <c r="AI14" s="226"/>
      <c r="AJ14" s="189"/>
      <c r="AK14" s="205">
        <v>43008</v>
      </c>
      <c r="AL14" s="227">
        <v>6.2306998396757639E-3</v>
      </c>
      <c r="AM14" s="227">
        <v>4.1899031041046717</v>
      </c>
      <c r="AN14" s="227">
        <v>5.5406092559059511E-3</v>
      </c>
      <c r="AO14" s="227">
        <v>0.20406680673557853</v>
      </c>
      <c r="AP14" s="227">
        <v>14.449749712119713</v>
      </c>
      <c r="AQ14" s="227">
        <v>10.651223918827595</v>
      </c>
      <c r="AR14" s="227">
        <v>2.9990773635034609</v>
      </c>
      <c r="AS14" s="227">
        <v>8.1840194631985614</v>
      </c>
      <c r="AT14" s="227"/>
      <c r="AU14" s="227">
        <v>7.0923021502326655</v>
      </c>
      <c r="AV14" s="227">
        <v>10.222907097584541</v>
      </c>
      <c r="AW14" s="226"/>
      <c r="AX14" s="226"/>
      <c r="AY14" s="226"/>
      <c r="AZ14" s="189"/>
      <c r="BA14" s="205">
        <v>43008</v>
      </c>
      <c r="BB14" s="101">
        <v>10.023668334001879</v>
      </c>
      <c r="BC14" s="101">
        <v>5.9151979211296224</v>
      </c>
      <c r="BD14" s="101">
        <v>6.5904338603208101</v>
      </c>
      <c r="BE14" s="226"/>
      <c r="BF14" s="228">
        <v>5932.9570000000003</v>
      </c>
      <c r="BG14" s="228">
        <v>26849.419000000002</v>
      </c>
      <c r="BH14" s="228">
        <v>17337.774000000001</v>
      </c>
      <c r="BI14" s="226"/>
      <c r="BJ14" s="226"/>
      <c r="BK14" s="166">
        <v>42705</v>
      </c>
      <c r="BL14" s="228">
        <v>7.96</v>
      </c>
      <c r="BM14" s="228">
        <v>0.26107369201206437</v>
      </c>
      <c r="BN14" s="226">
        <v>1.91</v>
      </c>
      <c r="BO14" s="226"/>
      <c r="BP14" s="226"/>
      <c r="BQ14" s="226"/>
      <c r="BR14" s="189"/>
      <c r="BS14" s="206">
        <v>42979</v>
      </c>
      <c r="BT14" s="228">
        <v>9.1309120000000004</v>
      </c>
      <c r="BU14" s="228">
        <v>2.5526909999999998</v>
      </c>
      <c r="BV14" s="226">
        <v>357.69750431995101</v>
      </c>
      <c r="BW14" s="228">
        <v>100</v>
      </c>
      <c r="BX14" s="226"/>
      <c r="BY14" s="226"/>
      <c r="BZ14" s="226"/>
      <c r="CA14" s="228" t="s">
        <v>177</v>
      </c>
      <c r="CB14" s="101">
        <v>17.478899999999999</v>
      </c>
      <c r="CC14" s="226">
        <v>19.050099438510443</v>
      </c>
      <c r="CD14" s="101">
        <v>18.595687069075613</v>
      </c>
      <c r="CE14" s="101">
        <v>14.2067</v>
      </c>
      <c r="CF14" s="226"/>
      <c r="CG14" s="227"/>
      <c r="CH14" s="227"/>
      <c r="CI14" s="189"/>
      <c r="CJ14" s="205">
        <v>43008</v>
      </c>
      <c r="CK14" s="101">
        <v>0.01</v>
      </c>
      <c r="CL14" s="101">
        <v>0.12</v>
      </c>
      <c r="CM14" s="101">
        <v>0.37166666666666665</v>
      </c>
      <c r="CN14" s="101">
        <v>5.1666666666666666E-2</v>
      </c>
      <c r="CO14" s="101">
        <v>0.3833333333333333</v>
      </c>
      <c r="CP14" s="227">
        <v>0.44999999999999996</v>
      </c>
      <c r="CQ14" s="99"/>
      <c r="CR14" s="99"/>
      <c r="CS14" s="99"/>
      <c r="CT14" s="99"/>
      <c r="CU14" s="99"/>
      <c r="CV14" s="99"/>
      <c r="CW14" s="120"/>
      <c r="CX14" s="189"/>
      <c r="CY14" s="205">
        <v>43008</v>
      </c>
      <c r="CZ14" s="101">
        <v>3.3333333333333335E-3</v>
      </c>
      <c r="DA14" s="101">
        <v>4.3333333333333335E-2</v>
      </c>
      <c r="DB14" s="101">
        <v>0.25499999999999995</v>
      </c>
      <c r="DC14" s="101">
        <v>4.3333333333333335E-2</v>
      </c>
      <c r="DD14" s="101">
        <v>8.1666666666666651E-2</v>
      </c>
      <c r="DE14" s="227">
        <v>0.31833333333333336</v>
      </c>
      <c r="DF14" s="207"/>
      <c r="DG14" s="207"/>
      <c r="DH14" s="207"/>
      <c r="DI14" s="207"/>
      <c r="DJ14" s="99"/>
      <c r="DK14" s="99"/>
    </row>
    <row r="15" spans="1:115">
      <c r="B15" s="205">
        <v>43039</v>
      </c>
      <c r="C15" s="101">
        <v>6.8232311251312794</v>
      </c>
      <c r="D15" s="101">
        <v>-7.9752438641660266</v>
      </c>
      <c r="E15" s="101">
        <v>2.1198968355384817</v>
      </c>
      <c r="F15" s="101">
        <v>11.448912637083675</v>
      </c>
      <c r="H15" s="228">
        <v>21024.755000000001</v>
      </c>
      <c r="I15" s="228">
        <v>8925.7129999999997</v>
      </c>
      <c r="J15" s="228">
        <v>37512.294000000002</v>
      </c>
      <c r="K15" s="228">
        <v>4131.4579999999996</v>
      </c>
      <c r="L15" s="118"/>
      <c r="M15" s="189"/>
      <c r="N15" s="205">
        <v>43039</v>
      </c>
      <c r="O15" s="101">
        <v>6.8232311251312794</v>
      </c>
      <c r="P15" s="101">
        <v>8.1010982127370124</v>
      </c>
      <c r="Q15" s="101">
        <v>7.5177761975945279</v>
      </c>
      <c r="R15" s="101">
        <v>4.9940627956214234</v>
      </c>
      <c r="S15" s="227"/>
      <c r="T15" s="228">
        <v>21024.755000000001</v>
      </c>
      <c r="U15" s="228">
        <v>8338.7090000000007</v>
      </c>
      <c r="V15" s="228">
        <v>5826.9080000000004</v>
      </c>
      <c r="W15" s="228">
        <v>2278.011</v>
      </c>
      <c r="X15" s="119"/>
      <c r="Y15" s="189"/>
      <c r="Z15" s="205">
        <v>40117</v>
      </c>
      <c r="AA15" s="101">
        <v>2.5687759999999997</v>
      </c>
      <c r="AB15" s="101">
        <v>0</v>
      </c>
      <c r="AC15" s="101">
        <v>5.3595872706809597</v>
      </c>
      <c r="AF15" s="227"/>
      <c r="AG15" s="227"/>
      <c r="AI15" s="226"/>
      <c r="AJ15" s="189"/>
      <c r="AK15" s="205">
        <v>43039</v>
      </c>
      <c r="AL15" s="227">
        <v>6.2335982842764478E-3</v>
      </c>
      <c r="AM15" s="227">
        <v>2.9729664770976427</v>
      </c>
      <c r="AN15" s="227">
        <v>2.2381816942514919E-3</v>
      </c>
      <c r="AO15" s="227">
        <v>0.33429923464600364</v>
      </c>
      <c r="AP15" s="227">
        <v>14.089340479725152</v>
      </c>
      <c r="AQ15" s="227">
        <v>10.518870022104206</v>
      </c>
      <c r="AR15" s="227">
        <v>2.9574578838456991</v>
      </c>
      <c r="AS15" s="227">
        <v>8.0794370097105919</v>
      </c>
      <c r="AT15" s="227"/>
      <c r="AU15" s="227">
        <v>6.92684616850892</v>
      </c>
      <c r="AV15" s="227">
        <v>9.8461329708909613</v>
      </c>
      <c r="AW15" s="226"/>
      <c r="AX15" s="226"/>
      <c r="AY15" s="226"/>
      <c r="AZ15" s="189"/>
      <c r="BA15" s="205">
        <v>43039</v>
      </c>
      <c r="BB15" s="101">
        <v>9.8001350128053666</v>
      </c>
      <c r="BC15" s="101">
        <v>5.8265799576404653</v>
      </c>
      <c r="BD15" s="101">
        <v>5.9332031838416732</v>
      </c>
      <c r="BE15" s="226"/>
      <c r="BF15" s="228">
        <v>6105.9350000000004</v>
      </c>
      <c r="BG15" s="228">
        <v>26944.605</v>
      </c>
      <c r="BH15" s="228">
        <v>17278.751</v>
      </c>
      <c r="BI15" s="226"/>
      <c r="BJ15" s="226"/>
      <c r="BK15" s="166">
        <v>43070</v>
      </c>
      <c r="BL15" s="228">
        <v>9.58</v>
      </c>
      <c r="BM15" s="228">
        <v>-0.11444847448508252</v>
      </c>
      <c r="BN15" s="226">
        <v>1.83</v>
      </c>
      <c r="BO15" s="226"/>
      <c r="BP15" s="226"/>
      <c r="BQ15" s="226"/>
      <c r="BR15" s="189"/>
      <c r="BS15" s="206">
        <v>43009</v>
      </c>
      <c r="BT15" s="228">
        <v>9.0901350000000001</v>
      </c>
      <c r="BU15" s="228">
        <v>2.62696</v>
      </c>
      <c r="BV15" s="226">
        <v>346.03248621981299</v>
      </c>
      <c r="BW15" s="228">
        <v>100</v>
      </c>
      <c r="BX15" s="226"/>
      <c r="BY15" s="226"/>
      <c r="BZ15" s="226"/>
      <c r="CA15" s="228" t="s">
        <v>178</v>
      </c>
      <c r="CB15" s="101">
        <v>18.182300000000001</v>
      </c>
      <c r="CC15" s="226">
        <v>18.077400000000001</v>
      </c>
      <c r="CD15" s="101">
        <v>17.671800000000001</v>
      </c>
      <c r="CE15" s="101">
        <v>15.033899999999999</v>
      </c>
      <c r="CF15" s="226"/>
      <c r="CG15" s="227"/>
      <c r="CH15" s="227"/>
      <c r="CI15" s="189"/>
      <c r="CJ15" s="205">
        <v>43039</v>
      </c>
      <c r="CK15" s="101">
        <v>0.01</v>
      </c>
      <c r="CL15" s="101">
        <v>0.11666666666666668</v>
      </c>
      <c r="CM15" s="101">
        <v>0.39666666666666667</v>
      </c>
      <c r="CN15" s="101">
        <v>4.9999999999999996E-2</v>
      </c>
      <c r="CO15" s="101">
        <v>0.37499999999999994</v>
      </c>
      <c r="CP15" s="227">
        <v>0.45666666666666661</v>
      </c>
      <c r="CQ15" s="99"/>
      <c r="CR15" s="99"/>
      <c r="CS15" s="99"/>
      <c r="CT15" s="99"/>
      <c r="CU15" s="99"/>
      <c r="CV15" s="99"/>
      <c r="CW15" s="120"/>
      <c r="CX15" s="189"/>
      <c r="CY15" s="205">
        <v>43039</v>
      </c>
      <c r="CZ15" s="101">
        <v>1.6666666666666668E-3</v>
      </c>
      <c r="DA15" s="101">
        <v>4.3333333333333335E-2</v>
      </c>
      <c r="DB15" s="101">
        <v>0.25666666666666665</v>
      </c>
      <c r="DC15" s="101">
        <v>4.1666666666666664E-2</v>
      </c>
      <c r="DD15" s="101">
        <v>8.5000000000000006E-2</v>
      </c>
      <c r="DE15" s="227">
        <v>0.32</v>
      </c>
      <c r="DF15" s="207"/>
      <c r="DG15" s="207"/>
      <c r="DH15" s="207"/>
      <c r="DI15" s="207"/>
      <c r="DJ15" s="99"/>
      <c r="DK15" s="99"/>
    </row>
    <row r="16" spans="1:115">
      <c r="B16" s="205">
        <v>43069</v>
      </c>
      <c r="C16" s="101">
        <v>6.5801004293938092</v>
      </c>
      <c r="D16" s="101">
        <v>-2.8544276706255034</v>
      </c>
      <c r="E16" s="101">
        <v>3.0667756936117341</v>
      </c>
      <c r="F16" s="101">
        <v>2.0153462142923129</v>
      </c>
      <c r="H16" s="228">
        <v>21001.596000000001</v>
      </c>
      <c r="I16" s="228">
        <v>9123.5429999999997</v>
      </c>
      <c r="J16" s="228">
        <v>37778.03</v>
      </c>
      <c r="K16" s="228">
        <v>4336.7550000000001</v>
      </c>
      <c r="L16" s="118"/>
      <c r="M16" s="189"/>
      <c r="N16" s="205">
        <v>43069</v>
      </c>
      <c r="O16" s="101">
        <v>6.5801004293938092</v>
      </c>
      <c r="P16" s="101">
        <v>7.8072315408169946</v>
      </c>
      <c r="Q16" s="101">
        <v>7.4985924343489607</v>
      </c>
      <c r="R16" s="101">
        <v>4.7671832599455399</v>
      </c>
      <c r="S16" s="227"/>
      <c r="T16" s="228">
        <v>21001.596000000001</v>
      </c>
      <c r="U16" s="228">
        <v>8312.3580000000002</v>
      </c>
      <c r="V16" s="228">
        <v>5840.9579999999996</v>
      </c>
      <c r="W16" s="228">
        <v>2297.5920000000001</v>
      </c>
      <c r="X16" s="119"/>
      <c r="Y16" s="189"/>
      <c r="Z16" s="205">
        <v>40147</v>
      </c>
      <c r="AA16" s="101">
        <v>2.7185980000000001</v>
      </c>
      <c r="AB16" s="101">
        <v>0</v>
      </c>
      <c r="AC16" s="101">
        <v>5.5994370297140703</v>
      </c>
      <c r="AF16" s="227"/>
      <c r="AG16" s="227"/>
      <c r="AI16" s="226"/>
      <c r="AJ16" s="189"/>
      <c r="AK16" s="205">
        <v>43069</v>
      </c>
      <c r="AL16" s="227">
        <v>6.3052694741152051E-3</v>
      </c>
      <c r="AM16" s="227">
        <v>2.7340793950021443</v>
      </c>
      <c r="AN16" s="227">
        <v>2.1735606543638337E-3</v>
      </c>
      <c r="AO16" s="227">
        <v>0.33048513179041922</v>
      </c>
      <c r="AP16" s="227">
        <v>13.542325922811798</v>
      </c>
      <c r="AQ16" s="227">
        <v>10.431238895009889</v>
      </c>
      <c r="AR16" s="227">
        <v>2.9498629830961889</v>
      </c>
      <c r="AS16" s="227">
        <v>7.7369590763715728</v>
      </c>
      <c r="AT16" s="227"/>
      <c r="AU16" s="227">
        <v>6.6688654893127222</v>
      </c>
      <c r="AV16" s="227">
        <v>9.5128555000819812</v>
      </c>
      <c r="AW16" s="226"/>
      <c r="AX16" s="226"/>
      <c r="AY16" s="226"/>
      <c r="AZ16" s="189"/>
      <c r="BA16" s="205">
        <v>43069</v>
      </c>
      <c r="BB16" s="101">
        <v>12.179040092420435</v>
      </c>
      <c r="BC16" s="101">
        <v>6.1094843804677446</v>
      </c>
      <c r="BD16" s="101">
        <v>5.908664384111284</v>
      </c>
      <c r="BE16" s="226"/>
      <c r="BF16" s="228">
        <v>6309.7669999999998</v>
      </c>
      <c r="BG16" s="228">
        <v>27272.109</v>
      </c>
      <c r="BH16" s="228">
        <v>17355.453000000001</v>
      </c>
      <c r="BI16" s="226"/>
      <c r="BJ16" s="226"/>
      <c r="BK16" s="166">
        <v>43435</v>
      </c>
      <c r="BL16" s="228">
        <v>11.07</v>
      </c>
      <c r="BM16" s="228">
        <v>-0.12272691544296931</v>
      </c>
      <c r="BN16" s="226">
        <v>1.84</v>
      </c>
      <c r="BO16" s="226"/>
      <c r="BP16" s="226"/>
      <c r="BQ16" s="226"/>
      <c r="BR16" s="189"/>
      <c r="BS16" s="206">
        <v>43040</v>
      </c>
      <c r="BT16" s="228">
        <v>9.3066960000000005</v>
      </c>
      <c r="BU16" s="228">
        <v>2.7529920000000003</v>
      </c>
      <c r="BV16" s="226">
        <v>338.05750252815841</v>
      </c>
      <c r="BW16" s="228">
        <v>100</v>
      </c>
      <c r="BX16" s="226"/>
      <c r="BY16" s="226"/>
      <c r="BZ16" s="226"/>
      <c r="CA16" s="228" t="s">
        <v>179</v>
      </c>
      <c r="CB16" s="101">
        <v>18.092099999999999</v>
      </c>
      <c r="CC16" s="226">
        <v>17.948551242016261</v>
      </c>
      <c r="CD16" s="101">
        <v>17.6282</v>
      </c>
      <c r="CE16" s="101">
        <v>14.8581</v>
      </c>
      <c r="CF16" s="226"/>
      <c r="CG16" s="227"/>
      <c r="CH16" s="227"/>
      <c r="CI16" s="189"/>
      <c r="CJ16" s="205">
        <v>43069</v>
      </c>
      <c r="CK16" s="101">
        <v>0.01</v>
      </c>
      <c r="CL16" s="101">
        <v>0.12166666666666669</v>
      </c>
      <c r="CM16" s="101">
        <v>0.41833333333333339</v>
      </c>
      <c r="CN16" s="101">
        <v>4.8333333333333332E-2</v>
      </c>
      <c r="CO16" s="101">
        <v>0.36666666666666664</v>
      </c>
      <c r="CP16" s="227">
        <v>0.45333333333333331</v>
      </c>
      <c r="CQ16" s="99"/>
      <c r="CR16" s="99"/>
      <c r="CS16" s="99"/>
      <c r="CT16" s="99"/>
      <c r="CU16" s="99"/>
      <c r="CV16" s="99"/>
      <c r="CW16" s="120"/>
      <c r="CX16" s="189"/>
      <c r="CY16" s="205">
        <v>43069</v>
      </c>
      <c r="CZ16" s="101">
        <v>0</v>
      </c>
      <c r="DA16" s="101">
        <v>4.3333333333333335E-2</v>
      </c>
      <c r="DB16" s="101">
        <v>0.26</v>
      </c>
      <c r="DC16" s="101">
        <v>0.04</v>
      </c>
      <c r="DD16" s="101">
        <v>8.3333333333333329E-2</v>
      </c>
      <c r="DE16" s="227">
        <v>0.31166666666666665</v>
      </c>
      <c r="DF16" s="207"/>
      <c r="DG16" s="207"/>
      <c r="DH16" s="207"/>
      <c r="DI16" s="207"/>
      <c r="DJ16" s="99"/>
      <c r="DK16" s="99"/>
    </row>
    <row r="17" spans="1:115">
      <c r="B17" s="205">
        <v>43100</v>
      </c>
      <c r="C17" s="101">
        <v>4.8189798011591067</v>
      </c>
      <c r="D17" s="101">
        <v>-3.0154983246249323</v>
      </c>
      <c r="E17" s="101">
        <v>2.4202171297106112</v>
      </c>
      <c r="F17" s="101">
        <v>3.8239317443249377</v>
      </c>
      <c r="H17" s="228">
        <v>21523.218000000001</v>
      </c>
      <c r="I17" s="228">
        <v>8775.8559999999998</v>
      </c>
      <c r="J17" s="228">
        <v>37946.332999999999</v>
      </c>
      <c r="K17" s="228">
        <v>4186.5630000000001</v>
      </c>
      <c r="L17" s="118"/>
      <c r="M17" s="189"/>
      <c r="N17" s="205">
        <v>43100</v>
      </c>
      <c r="O17" s="101">
        <v>4.8189798011591067</v>
      </c>
      <c r="P17" s="101">
        <v>2.2147834519881782</v>
      </c>
      <c r="Q17" s="101">
        <v>6.8032946556070728</v>
      </c>
      <c r="R17" s="101">
        <v>4.7855900134524676</v>
      </c>
      <c r="S17" s="227"/>
      <c r="T17" s="228">
        <v>21523.218000000001</v>
      </c>
      <c r="U17" s="228">
        <v>8287.5450000000001</v>
      </c>
      <c r="V17" s="228">
        <v>5863.81</v>
      </c>
      <c r="W17" s="228">
        <v>2307.2539999999999</v>
      </c>
      <c r="X17" s="119"/>
      <c r="Y17" s="189"/>
      <c r="Z17" s="205">
        <v>40178</v>
      </c>
      <c r="AA17" s="101">
        <v>2.6507209999999999</v>
      </c>
      <c r="AB17" s="101">
        <v>0</v>
      </c>
      <c r="AC17" s="101">
        <v>5.4012249841845703</v>
      </c>
      <c r="AF17" s="227"/>
      <c r="AG17" s="227"/>
      <c r="AI17" s="226"/>
      <c r="AJ17" s="189"/>
      <c r="AK17" s="205">
        <v>43100</v>
      </c>
      <c r="AL17" s="227">
        <v>5.619645784654805E-3</v>
      </c>
      <c r="AM17" s="227">
        <v>2.5232699340932219</v>
      </c>
      <c r="AN17" s="227">
        <v>1.9431676914210198E-3</v>
      </c>
      <c r="AO17" s="227">
        <v>0.26939674827508864</v>
      </c>
      <c r="AP17" s="227">
        <v>12.914689842978937</v>
      </c>
      <c r="AQ17" s="227">
        <v>9.8405666587483474</v>
      </c>
      <c r="AR17" s="227">
        <v>2.8465229235026972</v>
      </c>
      <c r="AS17" s="227">
        <v>5.3335847724532535</v>
      </c>
      <c r="AT17" s="227"/>
      <c r="AU17" s="227">
        <v>5.9899926663425358</v>
      </c>
      <c r="AV17" s="227">
        <v>8.4449821730221668</v>
      </c>
      <c r="AW17" s="226"/>
      <c r="AX17" s="226"/>
      <c r="AY17" s="226"/>
      <c r="AZ17" s="189"/>
      <c r="BA17" s="205">
        <v>43100</v>
      </c>
      <c r="BB17" s="101">
        <v>10.647844444784171</v>
      </c>
      <c r="BC17" s="101">
        <v>5.338012328203523</v>
      </c>
      <c r="BD17" s="101">
        <v>5.6486252962693495</v>
      </c>
      <c r="BE17" s="226"/>
      <c r="BF17" s="228">
        <v>6369.0050000000001</v>
      </c>
      <c r="BG17" s="228">
        <v>27528.243999999999</v>
      </c>
      <c r="BH17" s="228">
        <v>17535.187999999998</v>
      </c>
      <c r="BI17" s="226"/>
      <c r="BJ17" s="226"/>
      <c r="BK17" s="166">
        <v>43800</v>
      </c>
      <c r="BL17" s="228">
        <v>12.16</v>
      </c>
      <c r="BM17" s="228">
        <v>-0.11413760860207965</v>
      </c>
      <c r="BN17" s="226">
        <v>1.79</v>
      </c>
      <c r="BO17" s="226"/>
      <c r="BP17" s="226"/>
      <c r="BQ17" s="226"/>
      <c r="BR17" s="189"/>
      <c r="BS17" s="206">
        <v>43070</v>
      </c>
      <c r="BT17" s="228">
        <v>9.0698629999999998</v>
      </c>
      <c r="BU17" s="228">
        <v>2.9194499999999999</v>
      </c>
      <c r="BV17" s="226">
        <v>310.67026323451336</v>
      </c>
      <c r="BW17" s="228">
        <v>100</v>
      </c>
      <c r="BX17" s="226"/>
      <c r="BY17" s="226"/>
      <c r="BZ17" s="226"/>
      <c r="CA17" s="228" t="s">
        <v>180</v>
      </c>
      <c r="CB17" s="101">
        <v>18.397500000000001</v>
      </c>
      <c r="CC17" s="226">
        <v>18.540600000000001</v>
      </c>
      <c r="CD17" s="101">
        <v>17.780899999999999</v>
      </c>
      <c r="CE17" s="101">
        <v>15.1409</v>
      </c>
      <c r="CF17" s="226"/>
      <c r="CG17" s="227"/>
      <c r="CH17" s="227"/>
      <c r="CI17" s="189"/>
      <c r="CJ17" s="205">
        <v>43100</v>
      </c>
      <c r="CK17" s="101">
        <v>0.01</v>
      </c>
      <c r="CL17" s="101">
        <v>0.12666666666666668</v>
      </c>
      <c r="CM17" s="101">
        <v>0.45166666666666666</v>
      </c>
      <c r="CN17" s="101">
        <v>4.8333333333333339E-2</v>
      </c>
      <c r="CO17" s="101">
        <v>0.35833333333333334</v>
      </c>
      <c r="CP17" s="227">
        <v>0.45666666666666672</v>
      </c>
      <c r="CQ17" s="99"/>
      <c r="CR17" s="99"/>
      <c r="CS17" s="99"/>
      <c r="CT17" s="99"/>
      <c r="CU17" s="99"/>
      <c r="CV17" s="99"/>
      <c r="CW17" s="120"/>
      <c r="CX17" s="189"/>
      <c r="CY17" s="205">
        <v>43100</v>
      </c>
      <c r="CZ17" s="101">
        <v>0</v>
      </c>
      <c r="DA17" s="101">
        <v>4.4999999999999991E-2</v>
      </c>
      <c r="DB17" s="101">
        <v>0.24333333333333332</v>
      </c>
      <c r="DC17" s="101">
        <v>0.04</v>
      </c>
      <c r="DD17" s="101">
        <v>8.5000000000000006E-2</v>
      </c>
      <c r="DE17" s="227">
        <v>0.3</v>
      </c>
      <c r="DF17" s="207"/>
      <c r="DG17" s="207"/>
      <c r="DH17" s="207"/>
      <c r="DI17" s="207"/>
      <c r="DJ17" s="99"/>
      <c r="DK17" s="99"/>
    </row>
    <row r="18" spans="1:115">
      <c r="B18" s="205">
        <v>43131</v>
      </c>
      <c r="C18" s="101">
        <v>5.6864405543044283</v>
      </c>
      <c r="D18" s="101">
        <v>-4.4856680092684513</v>
      </c>
      <c r="E18" s="101">
        <v>2.9956840786167893</v>
      </c>
      <c r="F18" s="101">
        <v>6.2384884045501243</v>
      </c>
      <c r="H18" s="228">
        <v>21728.181</v>
      </c>
      <c r="I18" s="228">
        <v>8710.0570000000007</v>
      </c>
      <c r="J18" s="228">
        <v>38033.447999999997</v>
      </c>
      <c r="K18" s="228">
        <v>4152.3940000000002</v>
      </c>
      <c r="L18" s="118"/>
      <c r="M18" s="189"/>
      <c r="N18" s="205">
        <v>43131</v>
      </c>
      <c r="O18" s="101">
        <v>5.6864405543044283</v>
      </c>
      <c r="P18" s="101">
        <v>3.8685068404482381</v>
      </c>
      <c r="Q18" s="101">
        <v>4.5394601130988255</v>
      </c>
      <c r="R18" s="101">
        <v>12.322239609453733</v>
      </c>
      <c r="S18" s="227"/>
      <c r="T18" s="228">
        <v>21728.181</v>
      </c>
      <c r="U18" s="228">
        <v>8471.1820000000007</v>
      </c>
      <c r="V18" s="228">
        <v>5878.6719999999996</v>
      </c>
      <c r="W18" s="228">
        <v>2309.1060000000002</v>
      </c>
      <c r="X18" s="119"/>
      <c r="Y18" s="189"/>
      <c r="Z18" s="205">
        <v>40209</v>
      </c>
      <c r="AA18" s="101">
        <v>2.6458020000000002</v>
      </c>
      <c r="AB18" s="101">
        <v>0</v>
      </c>
      <c r="AC18" s="101">
        <v>5.41192200627939</v>
      </c>
      <c r="AF18" s="227"/>
      <c r="AG18" s="227"/>
      <c r="AI18" s="226"/>
      <c r="AJ18" s="189"/>
      <c r="AK18" s="205">
        <v>43131</v>
      </c>
      <c r="AL18" s="227">
        <v>5.4799060308405607E-3</v>
      </c>
      <c r="AM18" s="227">
        <v>2.4859008061686843</v>
      </c>
      <c r="AN18" s="227">
        <v>2.2385576458391985E-3</v>
      </c>
      <c r="AO18" s="227">
        <v>0.26231179930803689</v>
      </c>
      <c r="AP18" s="227">
        <v>12.103042859302199</v>
      </c>
      <c r="AQ18" s="227">
        <v>9.1372899015274154</v>
      </c>
      <c r="AR18" s="227">
        <v>2.8212106515513988</v>
      </c>
      <c r="AS18" s="227">
        <v>4.9131552570152088</v>
      </c>
      <c r="AT18" s="227"/>
      <c r="AU18" s="227">
        <v>5.6534063503559064</v>
      </c>
      <c r="AV18" s="227">
        <v>7.8722654566608323</v>
      </c>
      <c r="AW18" s="226"/>
      <c r="AX18" s="226"/>
      <c r="AY18" s="226"/>
      <c r="AZ18" s="189"/>
      <c r="BA18" s="205">
        <v>43131</v>
      </c>
      <c r="BB18" s="101">
        <v>12.594176809425228</v>
      </c>
      <c r="BC18" s="101">
        <v>5.2933285245125861</v>
      </c>
      <c r="BD18" s="101">
        <v>5.2901006090450231</v>
      </c>
      <c r="BE18" s="226"/>
      <c r="BF18" s="228">
        <v>6309.1279999999997</v>
      </c>
      <c r="BG18" s="228">
        <v>27588.799999999999</v>
      </c>
      <c r="BH18" s="228">
        <v>17664.437000000002</v>
      </c>
      <c r="BI18" s="226"/>
      <c r="BJ18" s="226"/>
      <c r="BK18" s="166">
        <v>44166</v>
      </c>
      <c r="BL18" s="228">
        <v>9.57</v>
      </c>
      <c r="BM18" s="228">
        <v>0.39434197440405994</v>
      </c>
      <c r="BN18" s="226">
        <v>1.57</v>
      </c>
      <c r="BO18" s="226"/>
      <c r="BP18" s="226"/>
      <c r="BQ18" s="226"/>
      <c r="BR18" s="189"/>
      <c r="BS18" s="206">
        <v>43101</v>
      </c>
      <c r="BT18" s="228">
        <v>8.7201620000000002</v>
      </c>
      <c r="BU18" s="228">
        <v>2.7531129999999999</v>
      </c>
      <c r="BV18" s="226">
        <v>316.73825229839821</v>
      </c>
      <c r="BW18" s="228">
        <v>100</v>
      </c>
      <c r="BX18" s="226"/>
      <c r="BY18" s="226"/>
      <c r="BZ18" s="226"/>
      <c r="CA18" s="228" t="s">
        <v>181</v>
      </c>
      <c r="CB18" s="101">
        <v>19.346900000000002</v>
      </c>
      <c r="CC18" s="226">
        <v>18.285652662147601</v>
      </c>
      <c r="CD18" s="101">
        <v>16.658693116094501</v>
      </c>
      <c r="CE18" s="101">
        <v>15.9323</v>
      </c>
      <c r="CF18" s="226"/>
      <c r="CG18" s="227"/>
      <c r="CH18" s="227"/>
      <c r="CI18" s="189"/>
      <c r="CJ18" s="205">
        <v>43131</v>
      </c>
      <c r="CK18" s="101">
        <v>0.01</v>
      </c>
      <c r="CL18" s="101">
        <v>0.13166666666666668</v>
      </c>
      <c r="CM18" s="101">
        <v>0.47166666666666668</v>
      </c>
      <c r="CN18" s="101">
        <v>4.6666666666666669E-2</v>
      </c>
      <c r="CO18" s="101">
        <v>0.35333333333333333</v>
      </c>
      <c r="CP18" s="227">
        <v>0.45666666666666672</v>
      </c>
      <c r="CQ18" s="99"/>
      <c r="CR18" s="99"/>
      <c r="CS18" s="99"/>
      <c r="CT18" s="99"/>
      <c r="CU18" s="99"/>
      <c r="CV18" s="99"/>
      <c r="CW18" s="120"/>
      <c r="CX18" s="189"/>
      <c r="CY18" s="205">
        <v>43131</v>
      </c>
      <c r="CZ18" s="101">
        <v>0</v>
      </c>
      <c r="DA18" s="101">
        <v>4.8333333333333332E-2</v>
      </c>
      <c r="DB18" s="101">
        <v>0.22833333333333336</v>
      </c>
      <c r="DC18" s="101">
        <v>0.04</v>
      </c>
      <c r="DD18" s="101">
        <v>7.6666666666666675E-2</v>
      </c>
      <c r="DE18" s="227">
        <v>0.30333333333333334</v>
      </c>
      <c r="DF18" s="207"/>
      <c r="DG18" s="207"/>
      <c r="DH18" s="207"/>
      <c r="DI18" s="207"/>
      <c r="DJ18" s="99"/>
      <c r="DK18" s="99"/>
    </row>
    <row r="19" spans="1:115">
      <c r="B19" s="205">
        <v>43159</v>
      </c>
      <c r="C19" s="101">
        <v>5.9627783359537112</v>
      </c>
      <c r="D19" s="101">
        <v>-6.2159334549097949</v>
      </c>
      <c r="E19" s="101">
        <v>2.9947779737253377</v>
      </c>
      <c r="F19" s="101">
        <v>10.369247003013204</v>
      </c>
      <c r="H19" s="228">
        <v>21711.093000000001</v>
      </c>
      <c r="I19" s="228">
        <v>8688.0190000000002</v>
      </c>
      <c r="J19" s="228">
        <v>38098.409</v>
      </c>
      <c r="K19" s="228">
        <v>4165.0119999999997</v>
      </c>
      <c r="L19" s="118"/>
      <c r="M19" s="189"/>
      <c r="N19" s="205">
        <v>43159</v>
      </c>
      <c r="O19" s="101">
        <v>5.9627783359537112</v>
      </c>
      <c r="P19" s="101">
        <v>3.0889320317555757</v>
      </c>
      <c r="Q19" s="101">
        <v>4.4337690235309646</v>
      </c>
      <c r="R19" s="101">
        <v>11.803290687332723</v>
      </c>
      <c r="S19" s="227"/>
      <c r="T19" s="228">
        <v>21711.093000000001</v>
      </c>
      <c r="U19" s="228">
        <v>8482.6470000000008</v>
      </c>
      <c r="V19" s="228">
        <v>5893.2780000000002</v>
      </c>
      <c r="W19" s="228">
        <v>2321.8290000000002</v>
      </c>
      <c r="X19" s="119"/>
      <c r="Y19" s="189"/>
      <c r="Z19" s="205">
        <v>40237</v>
      </c>
      <c r="AA19" s="101">
        <v>2.76803</v>
      </c>
      <c r="AB19" s="101">
        <v>0</v>
      </c>
      <c r="AC19" s="101">
        <v>5.6685644757961402</v>
      </c>
      <c r="AF19" s="227"/>
      <c r="AG19" s="227"/>
      <c r="AI19" s="226"/>
      <c r="AJ19" s="189"/>
      <c r="AK19" s="205">
        <v>43159</v>
      </c>
      <c r="AL19" s="227">
        <v>5.5214544895260112E-3</v>
      </c>
      <c r="AM19" s="227">
        <v>2.4390179232513711</v>
      </c>
      <c r="AN19" s="227"/>
      <c r="AO19" s="227">
        <v>0.2644764643210557</v>
      </c>
      <c r="AP19" s="227">
        <v>12.030891067497555</v>
      </c>
      <c r="AQ19" s="227">
        <v>9.1409512811727414</v>
      </c>
      <c r="AR19" s="227">
        <v>2.7670838610123902</v>
      </c>
      <c r="AS19" s="227">
        <v>4.876063235284672</v>
      </c>
      <c r="AT19" s="227"/>
      <c r="AU19" s="227">
        <v>5.6032894482583462</v>
      </c>
      <c r="AV19" s="227">
        <v>7.8524486805605127</v>
      </c>
      <c r="AW19" s="226"/>
      <c r="AX19" s="226"/>
      <c r="AY19" s="226"/>
      <c r="AZ19" s="189"/>
      <c r="BA19" s="205">
        <v>43159</v>
      </c>
      <c r="BB19" s="101">
        <v>10.853149682509233</v>
      </c>
      <c r="BC19" s="101">
        <v>5.3347836188513131</v>
      </c>
      <c r="BD19" s="101">
        <v>5.6545768030536347</v>
      </c>
      <c r="BE19" s="226"/>
      <c r="BF19" s="228">
        <v>6224.8909999999996</v>
      </c>
      <c r="BG19" s="228">
        <v>27642.152999999998</v>
      </c>
      <c r="BH19" s="228">
        <v>17840.648000000001</v>
      </c>
      <c r="BI19" s="226"/>
      <c r="BJ19" s="226"/>
      <c r="BK19" s="166">
        <v>44531</v>
      </c>
      <c r="BL19" s="228">
        <v>11.33</v>
      </c>
      <c r="BM19" s="228">
        <v>-0.15770088270881458</v>
      </c>
      <c r="BN19" s="226">
        <v>1.41</v>
      </c>
      <c r="BO19" s="226"/>
      <c r="BP19" s="226"/>
      <c r="BQ19" s="226"/>
      <c r="BR19" s="189"/>
      <c r="BS19" s="206">
        <v>43132</v>
      </c>
      <c r="BT19" s="228">
        <v>8.7735139999999987</v>
      </c>
      <c r="BU19" s="228">
        <v>2.7552910000000002</v>
      </c>
      <c r="BV19" s="226">
        <v>318.42422451929752</v>
      </c>
      <c r="BW19" s="228">
        <v>100</v>
      </c>
      <c r="BX19" s="226"/>
      <c r="BY19" s="226"/>
      <c r="BZ19" s="226"/>
      <c r="CA19" s="228" t="s">
        <v>304</v>
      </c>
      <c r="CB19" s="101">
        <v>19.304099999999998</v>
      </c>
      <c r="CC19" s="226">
        <v>18.37</v>
      </c>
      <c r="CD19" s="101">
        <v>16.920000000000002</v>
      </c>
      <c r="CE19" s="101">
        <v>15.863</v>
      </c>
      <c r="CF19" s="226"/>
      <c r="CG19" s="227"/>
      <c r="CH19" s="227"/>
      <c r="CI19" s="189"/>
      <c r="CJ19" s="205">
        <v>43159</v>
      </c>
      <c r="CK19" s="101">
        <v>0.01</v>
      </c>
      <c r="CL19" s="101">
        <v>0.13833333333333334</v>
      </c>
      <c r="CM19" s="101">
        <v>0.49000000000000005</v>
      </c>
      <c r="CN19" s="101">
        <v>4.5000000000000005E-2</v>
      </c>
      <c r="CO19" s="101">
        <v>0.35333333333333333</v>
      </c>
      <c r="CP19" s="227">
        <v>0.45</v>
      </c>
      <c r="CQ19" s="99"/>
      <c r="CR19" s="99"/>
      <c r="CS19" s="99"/>
      <c r="CT19" s="99"/>
      <c r="CU19" s="99"/>
      <c r="CV19" s="99"/>
      <c r="CW19" s="120"/>
      <c r="CX19" s="189"/>
      <c r="CY19" s="205">
        <v>43159</v>
      </c>
      <c r="CZ19" s="101">
        <v>0</v>
      </c>
      <c r="DA19" s="101">
        <v>4.5000000000000005E-2</v>
      </c>
      <c r="DB19" s="101">
        <v>0.21999999999999997</v>
      </c>
      <c r="DC19" s="101">
        <v>0.04</v>
      </c>
      <c r="DD19" s="101">
        <v>7.3333333333333334E-2</v>
      </c>
      <c r="DE19" s="227">
        <v>0.30166666666666669</v>
      </c>
      <c r="DF19" s="207"/>
      <c r="DG19" s="207"/>
      <c r="DH19" s="207"/>
      <c r="DI19" s="207"/>
      <c r="DJ19" s="99"/>
      <c r="DK19" s="99"/>
    </row>
    <row r="20" spans="1:115">
      <c r="B20" s="205">
        <v>43190</v>
      </c>
      <c r="C20" s="101">
        <v>5.1018805369012821</v>
      </c>
      <c r="D20" s="101">
        <v>-3.6717159206251959</v>
      </c>
      <c r="E20" s="101">
        <v>1.2870372440984434</v>
      </c>
      <c r="F20" s="101">
        <v>-7.2738319992623364</v>
      </c>
      <c r="H20" s="228">
        <v>21652.853999999999</v>
      </c>
      <c r="I20" s="228">
        <v>8574.4840000000004</v>
      </c>
      <c r="J20" s="228">
        <v>38091.402000000002</v>
      </c>
      <c r="K20" s="228">
        <v>4213.58</v>
      </c>
      <c r="L20" s="118"/>
      <c r="M20" s="189"/>
      <c r="N20" s="205">
        <v>43190</v>
      </c>
      <c r="O20" s="101">
        <v>5.1018805369012821</v>
      </c>
      <c r="P20" s="101">
        <v>3.3746393860837998</v>
      </c>
      <c r="Q20" s="101">
        <v>4.0803932119679143</v>
      </c>
      <c r="R20" s="101">
        <v>11.150474669715372</v>
      </c>
      <c r="S20" s="227"/>
      <c r="T20" s="228">
        <v>21652.853999999999</v>
      </c>
      <c r="U20" s="228">
        <v>8423.59</v>
      </c>
      <c r="V20" s="228">
        <v>5909.0029999999997</v>
      </c>
      <c r="W20" s="228">
        <v>2352.761</v>
      </c>
      <c r="X20" s="119"/>
      <c r="Y20" s="189"/>
      <c r="Z20" s="205">
        <v>40268</v>
      </c>
      <c r="AA20" s="101">
        <v>2.6484960000000002</v>
      </c>
      <c r="AB20" s="101">
        <v>0</v>
      </c>
      <c r="AC20" s="101">
        <v>5.4257297726187899</v>
      </c>
      <c r="AF20" s="227"/>
      <c r="AG20" s="227"/>
      <c r="AI20" s="226"/>
      <c r="AJ20" s="189"/>
      <c r="AK20" s="205">
        <v>43190</v>
      </c>
      <c r="AL20" s="227">
        <v>5.4067321464733725E-3</v>
      </c>
      <c r="AM20" s="227">
        <v>1.9948516082143282</v>
      </c>
      <c r="AN20" s="227"/>
      <c r="AO20" s="227">
        <v>0.2729944293868049</v>
      </c>
      <c r="AP20" s="227">
        <v>11.768299402225121</v>
      </c>
      <c r="AQ20" s="227">
        <v>8.8440036518263341</v>
      </c>
      <c r="AR20" s="227">
        <v>2.7428083030132262</v>
      </c>
      <c r="AS20" s="227">
        <v>4.3961384603180944</v>
      </c>
      <c r="AT20" s="227"/>
      <c r="AU20" s="227">
        <v>5.4128189115972249</v>
      </c>
      <c r="AV20" s="227">
        <v>7.5442354894639418</v>
      </c>
      <c r="AW20" s="226"/>
      <c r="AX20" s="226"/>
      <c r="AY20" s="226"/>
      <c r="AZ20" s="189"/>
      <c r="BA20" s="205">
        <v>43190</v>
      </c>
      <c r="BB20" s="101">
        <v>6.8170811039095947</v>
      </c>
      <c r="BC20" s="101">
        <v>4.1643108416774099</v>
      </c>
      <c r="BD20" s="101">
        <v>5.7973221137537001</v>
      </c>
      <c r="BE20" s="226"/>
      <c r="BF20" s="228">
        <v>6272.5339999999997</v>
      </c>
      <c r="BG20" s="228">
        <v>27592.401999999998</v>
      </c>
      <c r="BH20" s="228">
        <v>17829.937000000002</v>
      </c>
      <c r="BI20" s="226"/>
      <c r="BJ20" s="226"/>
      <c r="BK20" s="166">
        <v>44896</v>
      </c>
      <c r="BL20" s="228">
        <v>10.82</v>
      </c>
      <c r="BM20" s="228">
        <v>2.8854536584846921E-2</v>
      </c>
      <c r="BN20" s="226">
        <v>1.61</v>
      </c>
      <c r="BO20" s="226"/>
      <c r="BP20" s="226"/>
      <c r="BQ20" s="226"/>
      <c r="BR20" s="189"/>
      <c r="BS20" s="206">
        <v>43160</v>
      </c>
      <c r="BT20" s="228">
        <v>8.8088060000000006</v>
      </c>
      <c r="BU20" s="228">
        <v>2.5724079999999998</v>
      </c>
      <c r="BV20" s="226">
        <v>342.43424837739582</v>
      </c>
      <c r="BW20" s="228">
        <v>100</v>
      </c>
      <c r="BX20" s="226"/>
      <c r="BY20" s="226"/>
      <c r="BZ20" s="226"/>
      <c r="CA20" s="228" t="s">
        <v>305</v>
      </c>
      <c r="CB20" s="101">
        <v>19.0701</v>
      </c>
      <c r="CC20" s="226">
        <v>18.5436509226369</v>
      </c>
      <c r="CD20" s="101">
        <v>15.910107450663505</v>
      </c>
      <c r="CE20" s="101">
        <v>15.664899999999999</v>
      </c>
      <c r="CF20" s="226"/>
      <c r="CG20" s="227"/>
      <c r="CH20" s="227"/>
      <c r="CI20" s="189"/>
      <c r="CJ20" s="205">
        <v>43190</v>
      </c>
      <c r="CK20" s="101">
        <v>0.01</v>
      </c>
      <c r="CL20" s="101">
        <v>0.14166666666666669</v>
      </c>
      <c r="CM20" s="101">
        <v>0.51</v>
      </c>
      <c r="CN20" s="101">
        <v>4.3333333333333335E-2</v>
      </c>
      <c r="CO20" s="101">
        <v>0.35333333333333328</v>
      </c>
      <c r="CP20" s="227">
        <v>0.4466666666666666</v>
      </c>
      <c r="CQ20" s="99"/>
      <c r="CR20" s="99"/>
      <c r="CS20" s="99"/>
      <c r="CT20" s="99"/>
      <c r="CU20" s="99"/>
      <c r="CV20" s="99"/>
      <c r="CW20" s="120"/>
      <c r="CX20" s="189"/>
      <c r="CY20" s="205">
        <v>43190</v>
      </c>
      <c r="CZ20" s="101">
        <v>0</v>
      </c>
      <c r="DA20" s="101">
        <v>4.3333333333333335E-2</v>
      </c>
      <c r="DB20" s="101">
        <v>0.18500000000000003</v>
      </c>
      <c r="DC20" s="101">
        <v>0.04</v>
      </c>
      <c r="DD20" s="101">
        <v>7.6666666666666675E-2</v>
      </c>
      <c r="DE20" s="227">
        <v>0.29000000000000004</v>
      </c>
      <c r="DF20" s="207"/>
      <c r="DG20" s="207"/>
      <c r="DH20" s="207"/>
      <c r="DI20" s="207"/>
      <c r="DJ20" s="99"/>
      <c r="DK20" s="99"/>
    </row>
    <row r="21" spans="1:115">
      <c r="B21" s="205">
        <v>43220</v>
      </c>
      <c r="C21" s="101">
        <v>4.7087133742311105</v>
      </c>
      <c r="D21" s="101">
        <v>-2.8125259429864324</v>
      </c>
      <c r="E21" s="101">
        <v>1.9837668956431465</v>
      </c>
      <c r="F21" s="101">
        <v>0.30243548110020502</v>
      </c>
      <c r="H21" s="228">
        <v>21647.804</v>
      </c>
      <c r="I21" s="228">
        <v>8569.4200000000019</v>
      </c>
      <c r="J21" s="228">
        <v>38070.428</v>
      </c>
      <c r="K21" s="228">
        <v>4244.7759999999998</v>
      </c>
      <c r="L21" s="118"/>
      <c r="M21" s="189"/>
      <c r="N21" s="205">
        <v>43220</v>
      </c>
      <c r="O21" s="101">
        <v>4.7087133742311105</v>
      </c>
      <c r="P21" s="101">
        <v>2.5259265128145136</v>
      </c>
      <c r="Q21" s="101">
        <v>4.0179674549307709</v>
      </c>
      <c r="R21" s="101">
        <v>11.142002548854602</v>
      </c>
      <c r="S21" s="227"/>
      <c r="T21" s="228">
        <v>21647.804</v>
      </c>
      <c r="U21" s="228">
        <v>8424.134</v>
      </c>
      <c r="V21" s="228">
        <v>5922.8590000000004</v>
      </c>
      <c r="W21" s="228">
        <v>2382.56</v>
      </c>
      <c r="X21" s="119"/>
      <c r="Y21" s="189"/>
      <c r="Z21" s="205">
        <v>40298</v>
      </c>
      <c r="AA21" s="101">
        <v>3.0770830000000005</v>
      </c>
      <c r="AB21" s="101">
        <v>0</v>
      </c>
      <c r="AC21" s="101">
        <v>6.2472045602791502</v>
      </c>
      <c r="AF21" s="227"/>
      <c r="AG21" s="227"/>
      <c r="AI21" s="226"/>
      <c r="AJ21" s="189"/>
      <c r="AK21" s="205">
        <v>43220</v>
      </c>
      <c r="AL21" s="227">
        <v>5.6364069791972346E-3</v>
      </c>
      <c r="AM21" s="227">
        <v>1.6975940882608607</v>
      </c>
      <c r="AN21" s="227"/>
      <c r="AO21" s="227">
        <v>0.27633352366424796</v>
      </c>
      <c r="AP21" s="227">
        <v>11.462973897145739</v>
      </c>
      <c r="AQ21" s="227">
        <v>8.7195184382175306</v>
      </c>
      <c r="AR21" s="227">
        <v>2.702982560717607</v>
      </c>
      <c r="AS21" s="227">
        <v>4.6899536234629888</v>
      </c>
      <c r="AT21" s="227"/>
      <c r="AU21" s="227">
        <v>5.3501447032112672</v>
      </c>
      <c r="AV21" s="227">
        <v>7.4328191105113568</v>
      </c>
      <c r="AW21" s="226"/>
      <c r="AX21" s="226"/>
      <c r="AY21" s="226"/>
      <c r="AZ21" s="189"/>
      <c r="BA21" s="205">
        <v>43220</v>
      </c>
      <c r="BB21" s="101">
        <v>10.374327650460957</v>
      </c>
      <c r="BC21" s="101">
        <v>4.4739975912648777</v>
      </c>
      <c r="BD21" s="101">
        <v>5.9599246770897896</v>
      </c>
      <c r="BE21" s="226"/>
      <c r="BF21" s="228">
        <v>6325.5770000000002</v>
      </c>
      <c r="BG21" s="228">
        <v>27662.413</v>
      </c>
      <c r="BH21" s="228">
        <v>17890.385999999999</v>
      </c>
      <c r="BI21" s="226"/>
      <c r="BJ21" s="226"/>
      <c r="BK21" s="166">
        <v>45261</v>
      </c>
      <c r="BL21" s="228">
        <v>20.64</v>
      </c>
      <c r="BM21" s="228">
        <v>1.9933322741480637E-2</v>
      </c>
      <c r="BN21" s="226">
        <v>2.95</v>
      </c>
      <c r="BO21" s="226"/>
      <c r="BP21" s="226"/>
      <c r="BQ21" s="226"/>
      <c r="BR21" s="189"/>
      <c r="BS21" s="206">
        <v>43191</v>
      </c>
      <c r="BT21" s="228">
        <v>8.8918909999999993</v>
      </c>
      <c r="BU21" s="228">
        <v>2.8067869999999999</v>
      </c>
      <c r="BV21" s="226">
        <v>316.79963602510628</v>
      </c>
      <c r="BW21" s="228">
        <v>100</v>
      </c>
      <c r="BX21" s="226"/>
      <c r="BY21" s="226"/>
      <c r="BZ21" s="226"/>
      <c r="CA21" s="228" t="s">
        <v>251</v>
      </c>
      <c r="CB21" s="101">
        <v>19.594295088306001</v>
      </c>
      <c r="CC21" s="226">
        <v>20.404063690707744</v>
      </c>
      <c r="CD21" s="101">
        <v>17.764128424676155</v>
      </c>
      <c r="CE21" s="101">
        <v>16.248064359498901</v>
      </c>
      <c r="CG21" s="227"/>
      <c r="CH21" s="227"/>
      <c r="CI21" s="189"/>
      <c r="CJ21" s="205">
        <v>43220</v>
      </c>
      <c r="CK21" s="101">
        <v>0.01</v>
      </c>
      <c r="CL21" s="101">
        <v>0.1466666666666667</v>
      </c>
      <c r="CM21" s="101">
        <v>0.50666666666666671</v>
      </c>
      <c r="CN21" s="101">
        <v>4.1666666666666664E-2</v>
      </c>
      <c r="CO21" s="101">
        <v>0.35499999999999998</v>
      </c>
      <c r="CP21" s="227">
        <v>0.43166666666666664</v>
      </c>
      <c r="CQ21" s="99"/>
      <c r="CR21" s="99"/>
      <c r="CS21" s="99"/>
      <c r="CT21" s="99"/>
      <c r="CU21" s="99"/>
      <c r="CV21" s="99"/>
      <c r="CW21" s="120"/>
      <c r="CX21" s="189"/>
      <c r="CY21" s="205">
        <v>43220</v>
      </c>
      <c r="CZ21" s="101">
        <v>0</v>
      </c>
      <c r="DA21" s="101">
        <v>4.3333333333333335E-2</v>
      </c>
      <c r="DB21" s="101">
        <v>0.19000000000000003</v>
      </c>
      <c r="DC21" s="101">
        <v>3.8333333333333337E-2</v>
      </c>
      <c r="DD21" s="101">
        <v>6.8333333333333343E-2</v>
      </c>
      <c r="DE21" s="227">
        <v>0.28833333333333339</v>
      </c>
      <c r="DF21" s="207"/>
      <c r="DG21" s="207"/>
      <c r="DH21" s="207"/>
      <c r="DI21" s="207"/>
      <c r="DJ21" s="99"/>
      <c r="DK21" s="99"/>
    </row>
    <row r="22" spans="1:115">
      <c r="B22" s="205">
        <v>43251</v>
      </c>
      <c r="C22" s="101">
        <v>5.3015224218871504</v>
      </c>
      <c r="D22" s="101">
        <v>-3.183403350402636</v>
      </c>
      <c r="E22" s="101">
        <v>2.5202962104886151</v>
      </c>
      <c r="F22" s="101">
        <v>3.2323029309961004</v>
      </c>
      <c r="H22" s="228">
        <v>21728.986000000001</v>
      </c>
      <c r="I22" s="228">
        <v>8736.7200000000012</v>
      </c>
      <c r="J22" s="228">
        <v>38324.620000000003</v>
      </c>
      <c r="K22" s="228">
        <v>4304.2749999999996</v>
      </c>
      <c r="L22" s="118"/>
      <c r="M22" s="189"/>
      <c r="N22" s="205">
        <v>43251</v>
      </c>
      <c r="O22" s="101">
        <v>5.3015224218871504</v>
      </c>
      <c r="P22" s="101">
        <v>2.2400106415427556</v>
      </c>
      <c r="Q22" s="101">
        <v>4.2120959942735903</v>
      </c>
      <c r="R22" s="101">
        <v>11.422375366447302</v>
      </c>
      <c r="S22" s="227"/>
      <c r="T22" s="228">
        <v>21728.986000000001</v>
      </c>
      <c r="U22" s="228">
        <v>8393.2260000000006</v>
      </c>
      <c r="V22" s="228">
        <v>5963.2849999999999</v>
      </c>
      <c r="W22" s="228">
        <v>2418.4259999999999</v>
      </c>
      <c r="X22" s="119"/>
      <c r="Y22" s="189"/>
      <c r="Z22" s="205">
        <v>40329</v>
      </c>
      <c r="AA22" s="101">
        <v>3.5132569999999999</v>
      </c>
      <c r="AB22" s="101">
        <v>0</v>
      </c>
      <c r="AC22" s="101">
        <v>7.0167159718028698</v>
      </c>
      <c r="AF22" s="227"/>
      <c r="AG22" s="227"/>
      <c r="AI22" s="226"/>
      <c r="AJ22" s="189"/>
      <c r="AK22" s="205">
        <v>43251</v>
      </c>
      <c r="AL22" s="227">
        <v>6.0564457312695195E-3</v>
      </c>
      <c r="AM22" s="227">
        <v>1.7630438584582706</v>
      </c>
      <c r="AN22" s="227"/>
      <c r="AO22" s="227">
        <v>0.26556379247525796</v>
      </c>
      <c r="AP22" s="227">
        <v>11.218862713829223</v>
      </c>
      <c r="AQ22" s="227">
        <v>8.7143157278890371</v>
      </c>
      <c r="AR22" s="227">
        <v>2.703560434958451</v>
      </c>
      <c r="AS22" s="227">
        <v>4.2445127286347386</v>
      </c>
      <c r="AT22" s="227"/>
      <c r="AU22" s="227">
        <v>5.2130352120814791</v>
      </c>
      <c r="AV22" s="227">
        <v>7.2880023932644606</v>
      </c>
      <c r="AW22" s="226"/>
      <c r="AX22" s="226"/>
      <c r="AY22" s="226"/>
      <c r="AZ22" s="189"/>
      <c r="BA22" s="205">
        <v>43251</v>
      </c>
      <c r="BB22" s="101">
        <v>11.841391610953544</v>
      </c>
      <c r="BC22" s="101">
        <v>5.0917226594048293</v>
      </c>
      <c r="BD22" s="101">
        <v>6.1958692826151296</v>
      </c>
      <c r="BE22" s="226"/>
      <c r="BF22" s="228">
        <v>6404.7740000000003</v>
      </c>
      <c r="BG22" s="228">
        <v>27923.145</v>
      </c>
      <c r="BH22" s="228">
        <v>17973.652999999998</v>
      </c>
      <c r="BI22" s="226"/>
      <c r="BJ22" s="226"/>
      <c r="BK22" s="166">
        <v>45627</v>
      </c>
      <c r="BL22" s="228">
        <v>18.920000000000002</v>
      </c>
      <c r="BM22" s="228">
        <v>0.13214197998697824</v>
      </c>
      <c r="BN22" s="226">
        <v>3.09</v>
      </c>
      <c r="BO22" s="226"/>
      <c r="BP22" s="226"/>
      <c r="BQ22" s="226"/>
      <c r="BR22" s="189"/>
      <c r="BS22" s="206">
        <v>43221</v>
      </c>
      <c r="BT22" s="228">
        <v>8.8663319999999999</v>
      </c>
      <c r="BU22" s="228">
        <v>2.778041</v>
      </c>
      <c r="BV22" s="226">
        <v>319.15770861553159</v>
      </c>
      <c r="BW22" s="228">
        <v>100</v>
      </c>
      <c r="BX22" s="226"/>
      <c r="BY22" s="226"/>
      <c r="BZ22" s="226"/>
      <c r="CA22" s="228" t="s">
        <v>306</v>
      </c>
      <c r="CB22" s="227">
        <v>20.084800000000001</v>
      </c>
      <c r="CC22" s="227">
        <v>19.7844849115064</v>
      </c>
      <c r="CD22" s="227">
        <v>17.555016044521398</v>
      </c>
      <c r="CE22" s="330">
        <v>16.6083</v>
      </c>
      <c r="CG22" s="227"/>
      <c r="CH22" s="227"/>
      <c r="CI22" s="189"/>
      <c r="CJ22" s="205">
        <v>43251</v>
      </c>
      <c r="CK22" s="101">
        <v>0.01</v>
      </c>
      <c r="CL22" s="101">
        <v>0.1516666666666667</v>
      </c>
      <c r="CM22" s="101">
        <v>0.47666666666666674</v>
      </c>
      <c r="CN22" s="101">
        <v>4.1666666666666664E-2</v>
      </c>
      <c r="CO22" s="101">
        <v>0.35833333333333334</v>
      </c>
      <c r="CP22" s="227">
        <v>0.41666666666666669</v>
      </c>
      <c r="CQ22" s="99"/>
      <c r="CR22" s="99"/>
      <c r="CS22" s="99"/>
      <c r="CT22" s="99"/>
      <c r="CU22" s="99"/>
      <c r="CV22" s="99"/>
      <c r="CW22" s="120"/>
      <c r="CX22" s="189"/>
      <c r="CY22" s="205">
        <v>43251</v>
      </c>
      <c r="CZ22" s="101">
        <v>0</v>
      </c>
      <c r="DA22" s="101">
        <v>4.1666666666666664E-2</v>
      </c>
      <c r="DB22" s="101">
        <v>0.16666666666666666</v>
      </c>
      <c r="DC22" s="101">
        <v>3.6666666666666667E-2</v>
      </c>
      <c r="DD22" s="101">
        <v>6.8333333333333343E-2</v>
      </c>
      <c r="DE22" s="227">
        <v>0.29833333333333339</v>
      </c>
      <c r="DF22" s="207"/>
      <c r="DG22" s="207"/>
      <c r="DH22" s="207"/>
      <c r="DI22" s="207"/>
      <c r="DJ22" s="99"/>
      <c r="DK22" s="99"/>
    </row>
    <row r="23" spans="1:115" ht="15" customHeight="1">
      <c r="B23" s="205">
        <v>43281</v>
      </c>
      <c r="C23" s="101">
        <v>5.6170321352250641</v>
      </c>
      <c r="D23" s="101">
        <v>-4.0488710081007291</v>
      </c>
      <c r="E23" s="101">
        <v>3.3131460295958481</v>
      </c>
      <c r="F23" s="101">
        <v>10.091447622940187</v>
      </c>
      <c r="H23" s="228">
        <v>21828.867999999999</v>
      </c>
      <c r="I23" s="228">
        <v>8719.8869999999988</v>
      </c>
      <c r="J23" s="228">
        <v>38468.091</v>
      </c>
      <c r="K23" s="228">
        <v>4282.7830000000004</v>
      </c>
      <c r="L23" s="118"/>
      <c r="M23" s="189"/>
      <c r="N23" s="205">
        <v>43281</v>
      </c>
      <c r="O23" s="101">
        <v>5.6170321352250641</v>
      </c>
      <c r="P23" s="101">
        <v>2.513053791965536</v>
      </c>
      <c r="Q23" s="101">
        <v>4.0729446013606729</v>
      </c>
      <c r="R23" s="101">
        <v>11.68211189446</v>
      </c>
      <c r="S23" s="227"/>
      <c r="T23" s="228">
        <v>21828.867999999999</v>
      </c>
      <c r="U23" s="228">
        <v>8474.5030000000006</v>
      </c>
      <c r="V23" s="228">
        <v>5992.3630000000003</v>
      </c>
      <c r="W23" s="228">
        <v>2448.2449999999999</v>
      </c>
      <c r="X23" s="119"/>
      <c r="Y23" s="189"/>
      <c r="Z23" s="205">
        <v>40359</v>
      </c>
      <c r="AA23" s="101">
        <v>3.3756619999999997</v>
      </c>
      <c r="AB23" s="101">
        <v>0</v>
      </c>
      <c r="AC23" s="101">
        <v>6.7379945775986601</v>
      </c>
      <c r="AF23" s="227"/>
      <c r="AG23" s="227"/>
      <c r="AI23" s="226"/>
      <c r="AJ23" s="189"/>
      <c r="AK23" s="205">
        <v>43281</v>
      </c>
      <c r="AL23" s="227">
        <v>5.8751078017890337E-3</v>
      </c>
      <c r="AM23" s="227">
        <v>1.7403913422153152</v>
      </c>
      <c r="AN23" s="227"/>
      <c r="AO23" s="227">
        <v>0.25683410070088825</v>
      </c>
      <c r="AP23" s="227">
        <v>10.551015234529961</v>
      </c>
      <c r="AQ23" s="227">
        <v>8.4949424401045928</v>
      </c>
      <c r="AR23" s="227">
        <v>2.5568375819061595</v>
      </c>
      <c r="AS23" s="227">
        <v>4.0676601060930127</v>
      </c>
      <c r="AT23" s="227"/>
      <c r="AU23" s="227">
        <v>4.9195810896560337</v>
      </c>
      <c r="AV23" s="227">
        <v>6.9074430462106911</v>
      </c>
      <c r="AW23" s="226"/>
      <c r="AX23" s="226"/>
      <c r="AY23" s="226"/>
      <c r="AZ23" s="189"/>
      <c r="BA23" s="205">
        <v>43281</v>
      </c>
      <c r="BB23" s="101">
        <v>11.311670677337005</v>
      </c>
      <c r="BC23" s="101">
        <v>5.7136528454999835</v>
      </c>
      <c r="BD23" s="101">
        <v>6.3722932854001435</v>
      </c>
      <c r="BE23" s="226"/>
      <c r="BF23" s="228">
        <v>6409.759</v>
      </c>
      <c r="BG23" s="228">
        <v>27981.387999999999</v>
      </c>
      <c r="BH23" s="228">
        <v>18116.194</v>
      </c>
      <c r="BI23" s="226"/>
      <c r="BJ23" s="226"/>
      <c r="BK23" s="166">
        <v>45992</v>
      </c>
      <c r="BL23" s="228">
        <v>14.44</v>
      </c>
      <c r="BM23" s="228">
        <v>0.28725754625186983</v>
      </c>
      <c r="BN23" s="226">
        <v>2.65</v>
      </c>
      <c r="BO23" s="226"/>
      <c r="BP23" s="226"/>
      <c r="BQ23" s="226"/>
      <c r="BR23" s="189"/>
      <c r="BS23" s="206">
        <v>43252</v>
      </c>
      <c r="BT23" s="228">
        <v>8.9742490000000004</v>
      </c>
      <c r="BU23" s="228">
        <v>2.8845479999999997</v>
      </c>
      <c r="BV23" s="226">
        <v>311.11456630293549</v>
      </c>
      <c r="BW23" s="228">
        <v>100</v>
      </c>
      <c r="BX23" s="226"/>
      <c r="BY23" s="226"/>
      <c r="BZ23" s="226"/>
      <c r="CA23" s="331">
        <v>25</v>
      </c>
      <c r="CB23" s="227">
        <v>20.1492</v>
      </c>
      <c r="CC23" s="227">
        <v>20.867289924176699</v>
      </c>
      <c r="CD23" s="227">
        <v>17.960594361096899</v>
      </c>
      <c r="CE23" s="330">
        <v>16.6372</v>
      </c>
      <c r="CG23" s="227"/>
      <c r="CH23" s="227"/>
      <c r="CI23" s="189"/>
      <c r="CJ23" s="205">
        <v>43281</v>
      </c>
      <c r="CK23" s="101">
        <v>0.01</v>
      </c>
      <c r="CL23" s="101">
        <v>0.15500000000000003</v>
      </c>
      <c r="CM23" s="101">
        <v>0.45500000000000002</v>
      </c>
      <c r="CN23" s="101">
        <v>3.8333333333333337E-2</v>
      </c>
      <c r="CO23" s="101">
        <v>0.35833333333333334</v>
      </c>
      <c r="CP23" s="227">
        <v>0.41333333333333333</v>
      </c>
      <c r="CQ23" s="99"/>
      <c r="CR23" s="99"/>
      <c r="CS23" s="99"/>
      <c r="CT23" s="99"/>
      <c r="CU23" s="99"/>
      <c r="CV23" s="99"/>
      <c r="CW23" s="120"/>
      <c r="CX23" s="189"/>
      <c r="CY23" s="205">
        <v>43281</v>
      </c>
      <c r="CZ23" s="101">
        <v>0</v>
      </c>
      <c r="DA23" s="101">
        <v>3.8333333333333337E-2</v>
      </c>
      <c r="DB23" s="101">
        <v>0.17333333333333331</v>
      </c>
      <c r="DC23" s="101">
        <v>3.6666666666666667E-2</v>
      </c>
      <c r="DD23" s="101">
        <v>6.8333333333333343E-2</v>
      </c>
      <c r="DE23" s="227">
        <v>0.34666666666666668</v>
      </c>
      <c r="DF23" s="207"/>
      <c r="DG23" s="207"/>
      <c r="DH23" s="207"/>
      <c r="DI23" s="207"/>
      <c r="DJ23" s="99"/>
      <c r="DK23" s="99"/>
    </row>
    <row r="24" spans="1:115">
      <c r="A24" s="166">
        <v>43312</v>
      </c>
      <c r="B24" s="205">
        <v>43312</v>
      </c>
      <c r="C24" s="101">
        <v>6.4887673415164659</v>
      </c>
      <c r="D24" s="101">
        <v>-4.4178603031396202</v>
      </c>
      <c r="E24" s="101">
        <v>4.4416924719155482</v>
      </c>
      <c r="F24" s="101">
        <v>17.262995361030285</v>
      </c>
      <c r="H24" s="228">
        <v>21877.03</v>
      </c>
      <c r="I24" s="228">
        <v>8716.9860000000008</v>
      </c>
      <c r="J24" s="228">
        <v>38724.944000000003</v>
      </c>
      <c r="K24" s="228">
        <v>4684.2309999999998</v>
      </c>
      <c r="L24" s="118"/>
      <c r="M24" s="189">
        <f>+N24</f>
        <v>43312</v>
      </c>
      <c r="N24" s="205">
        <v>43312</v>
      </c>
      <c r="O24" s="101">
        <v>6.4887673415164659</v>
      </c>
      <c r="P24" s="101">
        <v>2.9031967984337381</v>
      </c>
      <c r="Q24" s="101">
        <v>4.2168351069268306</v>
      </c>
      <c r="R24" s="101">
        <v>11.802673167253474</v>
      </c>
      <c r="S24" s="227"/>
      <c r="T24" s="228">
        <v>21877.03</v>
      </c>
      <c r="U24" s="228">
        <v>8525.2160000000003</v>
      </c>
      <c r="V24" s="228">
        <v>6013.7219999999998</v>
      </c>
      <c r="W24" s="228">
        <v>2471.1320000000001</v>
      </c>
      <c r="X24" s="119"/>
      <c r="Y24" s="189">
        <v>40359</v>
      </c>
      <c r="Z24" s="205">
        <v>40390</v>
      </c>
      <c r="AA24" s="101">
        <v>3.17727</v>
      </c>
      <c r="AB24" s="101">
        <v>0</v>
      </c>
      <c r="AC24" s="101">
        <v>6.3927698453703004</v>
      </c>
      <c r="AF24" s="227"/>
      <c r="AG24" s="227"/>
      <c r="AI24" s="226"/>
      <c r="AJ24" s="189">
        <v>43312</v>
      </c>
      <c r="AK24" s="205">
        <v>43312</v>
      </c>
      <c r="AL24" s="227">
        <v>5.9489395290972455E-3</v>
      </c>
      <c r="AM24" s="227">
        <v>1.7480166676383118</v>
      </c>
      <c r="AN24" s="227"/>
      <c r="AO24" s="227">
        <v>0.25753153239000282</v>
      </c>
      <c r="AP24" s="227">
        <v>9.9000198059975002</v>
      </c>
      <c r="AQ24" s="227">
        <v>8.3156716715056991</v>
      </c>
      <c r="AR24" s="227">
        <v>2.5360378627201263</v>
      </c>
      <c r="AS24" s="227">
        <v>3.9096725903601683</v>
      </c>
      <c r="AT24" s="227"/>
      <c r="AU24" s="227">
        <v>4.6416973517736775</v>
      </c>
      <c r="AV24" s="227">
        <v>6.4990761158962833</v>
      </c>
      <c r="AW24" s="226"/>
      <c r="AX24" s="226"/>
      <c r="AY24" s="226"/>
      <c r="AZ24" s="189">
        <v>43312</v>
      </c>
      <c r="BA24" s="205">
        <v>43312</v>
      </c>
      <c r="BB24" s="101">
        <v>11.245417096966982</v>
      </c>
      <c r="BC24" s="101">
        <v>6.4652745464361949</v>
      </c>
      <c r="BD24" s="101">
        <v>6.6852183377587249</v>
      </c>
      <c r="BE24" s="226"/>
      <c r="BF24" s="228">
        <v>6453.5479999999998</v>
      </c>
      <c r="BG24" s="228">
        <v>28321.294000000002</v>
      </c>
      <c r="BH24" s="228">
        <v>18364.689999999999</v>
      </c>
      <c r="BI24" s="226"/>
      <c r="BJ24" s="226"/>
      <c r="BK24" s="166" t="s">
        <v>309</v>
      </c>
      <c r="BL24" s="228">
        <v>18.489999999999998</v>
      </c>
      <c r="BM24" s="228">
        <v>0.35440526371719105</v>
      </c>
      <c r="BN24" s="226">
        <v>2.68</v>
      </c>
      <c r="BO24" s="226"/>
      <c r="BP24" s="226"/>
      <c r="BQ24" s="226"/>
      <c r="BR24" s="237">
        <v>43465</v>
      </c>
      <c r="BS24" s="206">
        <v>43282</v>
      </c>
      <c r="BT24" s="228">
        <v>9.3327439999999999</v>
      </c>
      <c r="BU24" s="228">
        <v>3.1090749999999998</v>
      </c>
      <c r="BV24" s="226">
        <v>300.1775126042312</v>
      </c>
      <c r="BW24" s="228">
        <v>100</v>
      </c>
      <c r="BX24" s="226"/>
      <c r="BY24" s="226"/>
      <c r="BZ24" s="226"/>
      <c r="CA24" s="113" t="s">
        <v>307</v>
      </c>
      <c r="CB24" s="227"/>
      <c r="CC24" s="227">
        <v>20.212900000000001</v>
      </c>
      <c r="CD24" s="227">
        <v>17.420000000000002</v>
      </c>
      <c r="CE24" s="330"/>
      <c r="CG24" s="227"/>
      <c r="CH24" s="227"/>
      <c r="CI24" s="189">
        <v>43312</v>
      </c>
      <c r="CJ24" s="205">
        <v>43312</v>
      </c>
      <c r="CK24" s="101">
        <v>0.01</v>
      </c>
      <c r="CL24" s="101">
        <v>0.15666666666666668</v>
      </c>
      <c r="CM24" s="101">
        <v>0.44</v>
      </c>
      <c r="CN24" s="101">
        <v>3.6666666666666667E-2</v>
      </c>
      <c r="CO24" s="101">
        <v>0.35166666666666663</v>
      </c>
      <c r="CP24" s="227">
        <v>0.41499999999999998</v>
      </c>
      <c r="CQ24" s="99"/>
      <c r="CR24" s="99"/>
      <c r="CS24" s="99"/>
      <c r="CT24" s="99"/>
      <c r="CU24" s="99"/>
      <c r="CV24" s="99"/>
      <c r="CW24" s="120"/>
      <c r="CX24" s="189">
        <v>43312</v>
      </c>
      <c r="CY24" s="205">
        <v>43312</v>
      </c>
      <c r="CZ24" s="101">
        <v>0</v>
      </c>
      <c r="DA24" s="101">
        <v>3.8333333333333337E-2</v>
      </c>
      <c r="DB24" s="101">
        <v>0.18500000000000003</v>
      </c>
      <c r="DC24" s="101">
        <v>3.5000000000000003E-2</v>
      </c>
      <c r="DD24" s="101">
        <v>7.166666666666667E-2</v>
      </c>
      <c r="DE24" s="227">
        <v>0.34833333333333333</v>
      </c>
      <c r="DF24" s="207"/>
      <c r="DG24" s="207"/>
      <c r="DH24" s="207"/>
      <c r="DI24" s="207"/>
      <c r="DJ24" s="99"/>
      <c r="DK24" s="99"/>
    </row>
    <row r="25" spans="1:115">
      <c r="B25" s="205">
        <v>43343</v>
      </c>
      <c r="C25" s="101">
        <v>6.7468304326211648</v>
      </c>
      <c r="D25" s="101">
        <v>-5.0379438281140443</v>
      </c>
      <c r="E25" s="101">
        <v>3.2693655117680187</v>
      </c>
      <c r="F25" s="101">
        <v>13.96799561992934</v>
      </c>
      <c r="H25" s="228">
        <v>22000.762999999999</v>
      </c>
      <c r="I25" s="228">
        <v>8686.7500000000018</v>
      </c>
      <c r="J25" s="228">
        <v>38542.078999999998</v>
      </c>
      <c r="K25" s="228">
        <v>4579.4620000000004</v>
      </c>
      <c r="L25" s="118"/>
      <c r="M25" s="189"/>
      <c r="N25" s="205">
        <v>43343</v>
      </c>
      <c r="O25" s="101">
        <v>6.7468304326211648</v>
      </c>
      <c r="P25" s="101">
        <v>2.8354294175561012</v>
      </c>
      <c r="Q25" s="101">
        <v>4.4065632179102643</v>
      </c>
      <c r="R25" s="101">
        <v>11.659949664045023</v>
      </c>
      <c r="S25" s="227"/>
      <c r="T25" s="228">
        <v>22000.762999999999</v>
      </c>
      <c r="U25" s="228">
        <v>8532.5609999999997</v>
      </c>
      <c r="V25" s="228">
        <v>6043.576</v>
      </c>
      <c r="W25" s="228">
        <v>2484.933</v>
      </c>
      <c r="X25" s="119"/>
      <c r="Y25" s="189"/>
      <c r="Z25" s="205">
        <v>40421</v>
      </c>
      <c r="AA25" s="101">
        <v>3.169038</v>
      </c>
      <c r="AB25" s="101">
        <v>0</v>
      </c>
      <c r="AC25" s="101">
        <v>6.3033090264954303</v>
      </c>
      <c r="AF25" s="227"/>
      <c r="AG25" s="227"/>
      <c r="AI25" s="226"/>
      <c r="AJ25" s="189"/>
      <c r="AK25" s="205">
        <v>43343</v>
      </c>
      <c r="AL25" s="227">
        <v>6.3979992856050324E-3</v>
      </c>
      <c r="AM25" s="227">
        <v>1.6708481845983316</v>
      </c>
      <c r="AN25" s="227"/>
      <c r="AO25" s="227">
        <v>0.25703932614430608</v>
      </c>
      <c r="AP25" s="227">
        <v>9.740110800819421</v>
      </c>
      <c r="AQ25" s="227">
        <v>8.1593085140442838</v>
      </c>
      <c r="AR25" s="227">
        <v>2.5280100518098787</v>
      </c>
      <c r="AS25" s="227">
        <v>3.8541867648346635</v>
      </c>
      <c r="AT25" s="227"/>
      <c r="AU25" s="227">
        <v>4.591167767018268</v>
      </c>
      <c r="AV25" s="227">
        <v>6.4316255251034864</v>
      </c>
      <c r="AW25" s="226"/>
      <c r="AX25" s="226"/>
      <c r="AY25" s="226"/>
      <c r="AZ25" s="189"/>
      <c r="BA25" s="205">
        <v>43343</v>
      </c>
      <c r="BB25" s="101">
        <v>9.1896645262801169</v>
      </c>
      <c r="BC25" s="101">
        <v>5.8205500216729655</v>
      </c>
      <c r="BD25" s="101">
        <v>6.6916787051302995</v>
      </c>
      <c r="BE25" s="226"/>
      <c r="BF25" s="228">
        <v>6492.7209999999995</v>
      </c>
      <c r="BG25" s="228">
        <v>28370.371999999999</v>
      </c>
      <c r="BH25" s="228">
        <v>18312.276999999998</v>
      </c>
      <c r="BI25" s="226"/>
      <c r="BJ25" s="226"/>
      <c r="BK25" s="228"/>
      <c r="BL25" s="228"/>
      <c r="BM25" s="228"/>
      <c r="BN25" s="226"/>
      <c r="BO25" s="226"/>
      <c r="BP25" s="226"/>
      <c r="BQ25" s="226"/>
      <c r="BR25" s="189"/>
      <c r="BS25" s="206">
        <v>43313</v>
      </c>
      <c r="BT25" s="228">
        <v>9.3555969999999995</v>
      </c>
      <c r="BU25" s="228">
        <v>3.0675650000000001</v>
      </c>
      <c r="BV25" s="226">
        <v>304.98447465660877</v>
      </c>
      <c r="BW25" s="228">
        <v>100</v>
      </c>
      <c r="BX25" s="226"/>
      <c r="BY25" s="226"/>
      <c r="BZ25" s="226"/>
      <c r="CA25" s="228"/>
      <c r="CC25" s="226"/>
      <c r="CG25" s="227"/>
      <c r="CH25" s="227"/>
      <c r="CI25" s="189"/>
      <c r="CJ25" s="205">
        <v>43343</v>
      </c>
      <c r="CK25" s="101">
        <v>0.01</v>
      </c>
      <c r="CL25" s="101">
        <v>0.16166666666666665</v>
      </c>
      <c r="CM25" s="101">
        <v>0.42166666666666663</v>
      </c>
      <c r="CN25" s="101">
        <v>3.4999999999999996E-2</v>
      </c>
      <c r="CO25" s="101">
        <v>0.34</v>
      </c>
      <c r="CP25" s="227">
        <v>0.42166666666666663</v>
      </c>
      <c r="CQ25" s="99"/>
      <c r="CR25" s="99"/>
      <c r="CS25" s="99"/>
      <c r="CT25" s="99"/>
      <c r="CU25" s="99"/>
      <c r="CV25" s="99"/>
      <c r="CW25" s="120"/>
      <c r="CX25" s="189"/>
      <c r="CY25" s="205">
        <v>43343</v>
      </c>
      <c r="CZ25" s="101">
        <v>0</v>
      </c>
      <c r="DA25" s="101">
        <v>0.04</v>
      </c>
      <c r="DB25" s="101">
        <v>0.18499999999999997</v>
      </c>
      <c r="DC25" s="101">
        <v>3.3333333333333333E-2</v>
      </c>
      <c r="DD25" s="101">
        <v>7.166666666666667E-2</v>
      </c>
      <c r="DE25" s="227">
        <v>0.37333333333333335</v>
      </c>
      <c r="DF25" s="207"/>
      <c r="DG25" s="207"/>
      <c r="DH25" s="207"/>
      <c r="DI25" s="207"/>
      <c r="DJ25" s="99"/>
      <c r="DK25" s="99"/>
    </row>
    <row r="26" spans="1:115">
      <c r="B26" s="205">
        <v>43373</v>
      </c>
      <c r="C26" s="101">
        <v>5.8529417795336824</v>
      </c>
      <c r="D26" s="101">
        <v>-6.0686539022056234</v>
      </c>
      <c r="E26" s="101">
        <v>2.9975927764708254</v>
      </c>
      <c r="F26" s="101">
        <v>17.507952713508978</v>
      </c>
      <c r="H26" s="228">
        <v>22095.561000000002</v>
      </c>
      <c r="I26" s="228">
        <v>8739.9210000000003</v>
      </c>
      <c r="J26" s="228">
        <v>38459.845999999998</v>
      </c>
      <c r="K26" s="228">
        <v>4412.8019999999997</v>
      </c>
      <c r="L26" s="118"/>
      <c r="M26" s="189"/>
      <c r="N26" s="205">
        <v>43373</v>
      </c>
      <c r="O26" s="101">
        <v>5.8529417795336824</v>
      </c>
      <c r="P26" s="101">
        <v>2.6576803170014873</v>
      </c>
      <c r="Q26" s="101">
        <v>4.5309947923772853</v>
      </c>
      <c r="R26" s="101">
        <v>11.419010167180033</v>
      </c>
      <c r="S26" s="227"/>
      <c r="T26" s="228">
        <v>22095.561000000002</v>
      </c>
      <c r="U26" s="228">
        <v>8524.2389999999996</v>
      </c>
      <c r="V26" s="228">
        <v>6075.4009999999998</v>
      </c>
      <c r="W26" s="228">
        <v>2509.7600000000002</v>
      </c>
      <c r="X26" s="119"/>
      <c r="Y26" s="189"/>
      <c r="Z26" s="205">
        <v>40451</v>
      </c>
      <c r="AA26" s="101">
        <v>3.4146070000000002</v>
      </c>
      <c r="AB26" s="101">
        <v>0</v>
      </c>
      <c r="AC26" s="101">
        <v>6.8482017171382203</v>
      </c>
      <c r="AF26" s="227"/>
      <c r="AG26" s="227"/>
      <c r="AI26" s="226"/>
      <c r="AJ26" s="189"/>
      <c r="AK26" s="205">
        <v>43373</v>
      </c>
      <c r="AL26" s="227">
        <v>6.4351763951976202E-3</v>
      </c>
      <c r="AM26" s="227">
        <v>1.6701357278630091</v>
      </c>
      <c r="AN26" s="227"/>
      <c r="AO26" s="227">
        <v>0.26132953631556294</v>
      </c>
      <c r="AP26" s="227">
        <v>9.561742323973812</v>
      </c>
      <c r="AQ26" s="227">
        <v>8.028825127095887</v>
      </c>
      <c r="AR26" s="227">
        <v>2.4640744311457303</v>
      </c>
      <c r="AS26" s="227">
        <v>3.7448863286776852</v>
      </c>
      <c r="AT26" s="227"/>
      <c r="AU26" s="227">
        <v>4.5234351395140688</v>
      </c>
      <c r="AV26" s="227">
        <v>6.3425215856176997</v>
      </c>
      <c r="AW26" s="226"/>
      <c r="AX26" s="226"/>
      <c r="AY26" s="226"/>
      <c r="AZ26" s="189"/>
      <c r="BA26" s="205">
        <v>43373</v>
      </c>
      <c r="BB26" s="101">
        <v>8.3100214614735926</v>
      </c>
      <c r="BC26" s="101">
        <v>5.6605992107315206</v>
      </c>
      <c r="BD26" s="101">
        <v>5.8152447944009422</v>
      </c>
      <c r="BE26" s="226"/>
      <c r="BF26" s="228">
        <v>6425.9870000000001</v>
      </c>
      <c r="BG26" s="228">
        <v>28369.257000000001</v>
      </c>
      <c r="BH26" s="228">
        <v>18346.008000000002</v>
      </c>
      <c r="BI26" s="226"/>
      <c r="BJ26" s="226"/>
      <c r="BK26" s="228"/>
      <c r="BL26" s="228"/>
      <c r="BM26" s="228"/>
      <c r="BN26" s="226"/>
      <c r="BO26" s="226"/>
      <c r="BP26" s="226"/>
      <c r="BQ26" s="226"/>
      <c r="BR26" s="189"/>
      <c r="BS26" s="206">
        <v>43344</v>
      </c>
      <c r="BT26" s="228">
        <v>9.1549429999999994</v>
      </c>
      <c r="BU26" s="228">
        <v>3.0749170000000001</v>
      </c>
      <c r="BV26" s="226">
        <v>297.7297598601848</v>
      </c>
      <c r="BW26" s="228">
        <v>100</v>
      </c>
      <c r="BX26" s="226"/>
      <c r="BY26" s="226"/>
      <c r="BZ26" s="226"/>
      <c r="CA26" s="228"/>
      <c r="CC26" s="226"/>
      <c r="CG26" s="227"/>
      <c r="CH26" s="227"/>
      <c r="CI26" s="189"/>
      <c r="CJ26" s="205">
        <v>43373</v>
      </c>
      <c r="CK26" s="101">
        <v>0.01</v>
      </c>
      <c r="CL26" s="101">
        <v>0.16166666666666668</v>
      </c>
      <c r="CM26" s="101">
        <v>0.39833333333333326</v>
      </c>
      <c r="CN26" s="101">
        <v>3.3333333333333333E-2</v>
      </c>
      <c r="CO26" s="101">
        <v>0.33166666666666672</v>
      </c>
      <c r="CP26" s="227">
        <v>0.42333333333333334</v>
      </c>
      <c r="CQ26" s="99"/>
      <c r="CR26" s="99"/>
      <c r="CS26" s="99"/>
      <c r="CT26" s="99"/>
      <c r="CU26" s="99"/>
      <c r="CV26" s="99"/>
      <c r="CW26" s="120"/>
      <c r="CX26" s="189"/>
      <c r="CY26" s="205">
        <v>43373</v>
      </c>
      <c r="CZ26" s="101">
        <v>0</v>
      </c>
      <c r="DA26" s="101">
        <v>3.4999999999999996E-2</v>
      </c>
      <c r="DB26" s="101">
        <v>0.17666666666666667</v>
      </c>
      <c r="DC26" s="101">
        <v>3.1666666666666669E-2</v>
      </c>
      <c r="DD26" s="101">
        <v>7.0000000000000007E-2</v>
      </c>
      <c r="DE26" s="227">
        <v>0.38500000000000001</v>
      </c>
      <c r="DF26" s="207"/>
      <c r="DG26" s="207"/>
      <c r="DH26" s="207"/>
      <c r="DI26" s="207"/>
      <c r="DJ26" s="99"/>
      <c r="DK26" s="99"/>
    </row>
    <row r="27" spans="1:115">
      <c r="B27" s="205">
        <v>43404</v>
      </c>
      <c r="C27" s="101">
        <v>5.7867880029993213</v>
      </c>
      <c r="D27" s="101">
        <v>-1.1644111792525558</v>
      </c>
      <c r="E27" s="101">
        <v>2.2318336489898449</v>
      </c>
      <c r="F27" s="101">
        <v>-2.6928508047279975</v>
      </c>
      <c r="H27" s="228">
        <v>22241.413</v>
      </c>
      <c r="I27" s="228">
        <v>8821.7810000000009</v>
      </c>
      <c r="J27" s="228">
        <v>38349.506000000001</v>
      </c>
      <c r="K27" s="228">
        <v>4020.2040000000002</v>
      </c>
      <c r="L27" s="118"/>
      <c r="M27" s="189"/>
      <c r="N27" s="205">
        <v>43404</v>
      </c>
      <c r="O27" s="101">
        <v>5.7867880029993213</v>
      </c>
      <c r="P27" s="101">
        <v>2.8772319552103243</v>
      </c>
      <c r="Q27" s="101">
        <v>4.6375710754314348</v>
      </c>
      <c r="R27" s="101">
        <v>11.684096345452243</v>
      </c>
      <c r="S27" s="227"/>
      <c r="T27" s="228">
        <v>22241.413</v>
      </c>
      <c r="U27" s="228">
        <v>8578.6329999999998</v>
      </c>
      <c r="V27" s="228">
        <v>6097.1350000000002</v>
      </c>
      <c r="W27" s="228">
        <v>2544.1759999999999</v>
      </c>
      <c r="X27" s="119"/>
      <c r="Y27" s="189"/>
      <c r="Z27" s="205">
        <v>40482</v>
      </c>
      <c r="AA27" s="101">
        <v>3.608549</v>
      </c>
      <c r="AB27" s="101">
        <v>0</v>
      </c>
      <c r="AC27" s="101">
        <v>7.2722343667370302</v>
      </c>
      <c r="AF27" s="227"/>
      <c r="AG27" s="227"/>
      <c r="AI27" s="226"/>
      <c r="AJ27" s="189"/>
      <c r="AK27" s="205">
        <v>43404</v>
      </c>
      <c r="AL27" s="227">
        <v>6.3802080195228808E-3</v>
      </c>
      <c r="AM27" s="227">
        <v>1.3438667903489485</v>
      </c>
      <c r="AN27" s="227"/>
      <c r="AO27" s="227">
        <v>0.25357088698049773</v>
      </c>
      <c r="AP27" s="227">
        <v>9.0721458281368559</v>
      </c>
      <c r="AQ27" s="227">
        <v>7.962111147045106</v>
      </c>
      <c r="AR27" s="227">
        <v>2.3004405523491114</v>
      </c>
      <c r="AS27" s="227">
        <v>3.7123438201873804</v>
      </c>
      <c r="AT27" s="227"/>
      <c r="AU27" s="227">
        <v>4.3359042187963537</v>
      </c>
      <c r="AV27" s="227">
        <v>6.1293060905244126</v>
      </c>
      <c r="AW27" s="226"/>
      <c r="AX27" s="226"/>
      <c r="AY27" s="226"/>
      <c r="AZ27" s="189"/>
      <c r="BA27" s="205">
        <v>43404</v>
      </c>
      <c r="BB27" s="101">
        <v>6.2082383779060946</v>
      </c>
      <c r="BC27" s="101">
        <v>5.4145458803348534</v>
      </c>
      <c r="BD27" s="101">
        <v>6.4221597961565458</v>
      </c>
      <c r="BE27" s="226"/>
      <c r="BF27" s="228">
        <v>6485.0060000000003</v>
      </c>
      <c r="BG27" s="228">
        <v>28403.532999999999</v>
      </c>
      <c r="BH27" s="228">
        <v>18388.419999999998</v>
      </c>
      <c r="BI27" s="226"/>
      <c r="BJ27" s="226"/>
      <c r="BK27" s="228"/>
      <c r="BL27" s="228"/>
      <c r="BM27" s="228"/>
      <c r="BN27" s="226"/>
      <c r="BO27" s="226"/>
      <c r="BP27" s="226"/>
      <c r="BQ27" s="226"/>
      <c r="BR27" s="189"/>
      <c r="BS27" s="206">
        <v>43374</v>
      </c>
      <c r="BT27" s="228">
        <v>8.8196060000000003</v>
      </c>
      <c r="BU27" s="228">
        <v>2.8853010000000001</v>
      </c>
      <c r="BV27" s="226">
        <v>305.67368881097673</v>
      </c>
      <c r="BW27" s="228">
        <v>100</v>
      </c>
      <c r="BX27" s="226"/>
      <c r="BY27" s="226"/>
      <c r="BZ27" s="226"/>
      <c r="CA27" s="228"/>
      <c r="CC27" s="226"/>
      <c r="CF27" s="226"/>
      <c r="CG27" s="227"/>
      <c r="CH27" s="227"/>
      <c r="CI27" s="189"/>
      <c r="CJ27" s="205">
        <v>43404</v>
      </c>
      <c r="CK27" s="101">
        <v>0.01</v>
      </c>
      <c r="CL27" s="101">
        <v>0.16166666666666665</v>
      </c>
      <c r="CM27" s="101">
        <v>0.39500000000000002</v>
      </c>
      <c r="CN27" s="101">
        <v>3.1666666666666669E-2</v>
      </c>
      <c r="CO27" s="101">
        <v>0.32</v>
      </c>
      <c r="CP27" s="227">
        <v>0.4366666666666667</v>
      </c>
      <c r="CQ27" s="99"/>
      <c r="CR27" s="99"/>
      <c r="CS27" s="99"/>
      <c r="CT27" s="99"/>
      <c r="CU27" s="99"/>
      <c r="CV27" s="99"/>
      <c r="CW27" s="120"/>
      <c r="CX27" s="189"/>
      <c r="CY27" s="205">
        <v>43404</v>
      </c>
      <c r="CZ27" s="101">
        <v>0</v>
      </c>
      <c r="DA27" s="101">
        <v>3.6666666666666674E-2</v>
      </c>
      <c r="DB27" s="101">
        <v>0.16500000000000001</v>
      </c>
      <c r="DC27" s="101">
        <v>3.1666666666666669E-2</v>
      </c>
      <c r="DD27" s="101">
        <v>6.8333333333333343E-2</v>
      </c>
      <c r="DE27" s="227">
        <v>0.40666666666666668</v>
      </c>
      <c r="DF27" s="207"/>
      <c r="DG27" s="207"/>
      <c r="DH27" s="207"/>
      <c r="DI27" s="207"/>
      <c r="DJ27" s="99"/>
      <c r="DK27" s="99"/>
    </row>
    <row r="28" spans="1:115">
      <c r="B28" s="205">
        <v>43434</v>
      </c>
      <c r="C28" s="101">
        <v>6.1145448184033224</v>
      </c>
      <c r="D28" s="101">
        <v>-3.7693689830803789</v>
      </c>
      <c r="E28" s="101">
        <v>1.9335629729766213</v>
      </c>
      <c r="F28" s="101">
        <v>-0.21852744736559071</v>
      </c>
      <c r="H28" s="228">
        <v>22285.748</v>
      </c>
      <c r="I28" s="228">
        <v>8779.6429999999982</v>
      </c>
      <c r="J28" s="228">
        <v>38508.491999999998</v>
      </c>
      <c r="K28" s="228">
        <v>4327.2780000000002</v>
      </c>
      <c r="L28" s="118"/>
      <c r="M28" s="189"/>
      <c r="N28" s="205">
        <v>43434</v>
      </c>
      <c r="O28" s="101">
        <v>6.1145448184033224</v>
      </c>
      <c r="P28" s="101">
        <v>3.1418521675798949</v>
      </c>
      <c r="Q28" s="101">
        <v>4.7014376751211007</v>
      </c>
      <c r="R28" s="101">
        <v>11.736722620900487</v>
      </c>
      <c r="S28" s="227"/>
      <c r="T28" s="228">
        <v>22285.748</v>
      </c>
      <c r="U28" s="228">
        <v>8573.52</v>
      </c>
      <c r="V28" s="228">
        <v>6115.567</v>
      </c>
      <c r="W28" s="228">
        <v>2567.2539999999999</v>
      </c>
      <c r="X28" s="119"/>
      <c r="Y28" s="189"/>
      <c r="Z28" s="205">
        <v>40512</v>
      </c>
      <c r="AA28" s="101">
        <v>3.5282570000000004</v>
      </c>
      <c r="AB28" s="101">
        <v>0</v>
      </c>
      <c r="AC28" s="101">
        <v>6.9738105771245102</v>
      </c>
      <c r="AF28" s="227"/>
      <c r="AG28" s="227"/>
      <c r="AI28" s="226"/>
      <c r="AJ28" s="189"/>
      <c r="AK28" s="205">
        <v>43434</v>
      </c>
      <c r="AL28" s="227">
        <v>6.3681378910072379E-3</v>
      </c>
      <c r="AM28" s="227">
        <v>1.3461310680842218</v>
      </c>
      <c r="AN28" s="227"/>
      <c r="AO28" s="227">
        <v>0.25073418841137646</v>
      </c>
      <c r="AP28" s="227">
        <v>8.8737104259310318</v>
      </c>
      <c r="AQ28" s="227">
        <v>7.8586493025409512</v>
      </c>
      <c r="AR28" s="227">
        <v>2.2958380899043096</v>
      </c>
      <c r="AS28" s="227">
        <v>3.6233029703158981</v>
      </c>
      <c r="AT28" s="227"/>
      <c r="AU28" s="227">
        <v>4.2251884554412733</v>
      </c>
      <c r="AV28" s="227">
        <v>5.9702421412533209</v>
      </c>
      <c r="AW28" s="226"/>
      <c r="AX28" s="226"/>
      <c r="AY28" s="226"/>
      <c r="AZ28" s="189"/>
      <c r="BA28" s="205">
        <v>43434</v>
      </c>
      <c r="BB28" s="101">
        <v>4.7569109921174579</v>
      </c>
      <c r="BC28" s="101">
        <v>4.9501122190440006</v>
      </c>
      <c r="BD28" s="101">
        <v>6.4045634533422824</v>
      </c>
      <c r="BE28" s="226"/>
      <c r="BF28" s="228">
        <v>6609.9170000000004</v>
      </c>
      <c r="BG28" s="228">
        <v>28622.109</v>
      </c>
      <c r="BH28" s="228">
        <v>18466.993999999999</v>
      </c>
      <c r="BI28" s="226"/>
      <c r="BJ28" s="226"/>
      <c r="BK28" s="228"/>
      <c r="BL28" s="228"/>
      <c r="BM28" s="228"/>
      <c r="BN28" s="226"/>
      <c r="BO28" s="226"/>
      <c r="BP28" s="226"/>
      <c r="BQ28" s="226"/>
      <c r="BR28" s="189"/>
      <c r="BS28" s="206">
        <v>43405</v>
      </c>
      <c r="BT28" s="228">
        <v>9.0778660000000002</v>
      </c>
      <c r="BU28" s="228">
        <v>2.813863</v>
      </c>
      <c r="BV28" s="226">
        <v>322.61222383605741</v>
      </c>
      <c r="BW28" s="228">
        <v>100</v>
      </c>
      <c r="BX28" s="226"/>
      <c r="BY28" s="226"/>
      <c r="BZ28" s="226"/>
      <c r="CA28" s="228"/>
      <c r="CC28" s="226"/>
      <c r="CF28" s="226"/>
      <c r="CG28" s="227"/>
      <c r="CH28" s="227"/>
      <c r="CI28" s="189"/>
      <c r="CJ28" s="205">
        <v>43434</v>
      </c>
      <c r="CK28" s="101">
        <v>0.01</v>
      </c>
      <c r="CL28" s="101">
        <v>0.16333333333333336</v>
      </c>
      <c r="CM28" s="101">
        <v>0.42166666666666663</v>
      </c>
      <c r="CN28" s="101">
        <v>3.1666666666666669E-2</v>
      </c>
      <c r="CO28" s="101">
        <v>0.30833333333333335</v>
      </c>
      <c r="CP28" s="227">
        <v>0.44833333333333342</v>
      </c>
      <c r="CQ28" s="99"/>
      <c r="CR28" s="99"/>
      <c r="CS28" s="99"/>
      <c r="CT28" s="99"/>
      <c r="CU28" s="99"/>
      <c r="CV28" s="99"/>
      <c r="CW28" s="120"/>
      <c r="CX28" s="189"/>
      <c r="CY28" s="205">
        <v>43434</v>
      </c>
      <c r="CZ28" s="101">
        <v>0</v>
      </c>
      <c r="DA28" s="101">
        <v>3.833333333333333E-2</v>
      </c>
      <c r="DB28" s="101">
        <v>0.18333333333333335</v>
      </c>
      <c r="DC28" s="101">
        <v>3.1666666666666669E-2</v>
      </c>
      <c r="DD28" s="101">
        <v>6.1666666666666668E-2</v>
      </c>
      <c r="DE28" s="227">
        <v>0.44500000000000001</v>
      </c>
      <c r="DF28" s="207"/>
      <c r="DG28" s="207"/>
      <c r="DH28" s="207"/>
      <c r="DI28" s="207"/>
      <c r="DJ28" s="99"/>
      <c r="DK28" s="99"/>
    </row>
    <row r="29" spans="1:115">
      <c r="B29" s="205">
        <v>43465</v>
      </c>
      <c r="C29" s="101">
        <v>3.3132266745613759</v>
      </c>
      <c r="D29" s="101">
        <v>1.0706989722712112</v>
      </c>
      <c r="E29" s="101">
        <v>2.1862296944476833</v>
      </c>
      <c r="F29" s="101">
        <v>12.584786136026139</v>
      </c>
      <c r="H29" s="228">
        <v>22236.330999999998</v>
      </c>
      <c r="I29" s="228">
        <v>8869.8190000000013</v>
      </c>
      <c r="J29" s="228">
        <v>38775.927000000003</v>
      </c>
      <c r="K29" s="228">
        <v>4713.433</v>
      </c>
      <c r="L29" s="118"/>
      <c r="M29" s="189"/>
      <c r="N29" s="205">
        <v>43465</v>
      </c>
      <c r="O29" s="101">
        <v>3.3132266745613759</v>
      </c>
      <c r="P29" s="101">
        <v>2.2027753695455177</v>
      </c>
      <c r="Q29" s="101">
        <v>4.6945416034966936</v>
      </c>
      <c r="R29" s="101">
        <v>11.761513903540743</v>
      </c>
      <c r="S29" s="227"/>
      <c r="T29" s="228">
        <v>22236.330999999998</v>
      </c>
      <c r="U29" s="228">
        <v>8470.1010000000006</v>
      </c>
      <c r="V29" s="228">
        <v>6139.0889999999999</v>
      </c>
      <c r="W29" s="228">
        <v>2578.6219999999998</v>
      </c>
      <c r="X29" s="119"/>
      <c r="Y29" s="189"/>
      <c r="Z29" s="205">
        <v>40543</v>
      </c>
      <c r="AA29" s="101">
        <v>3.688383</v>
      </c>
      <c r="AB29" s="101">
        <v>0</v>
      </c>
      <c r="AC29" s="101">
        <v>7.42930555514251</v>
      </c>
      <c r="AF29" s="227"/>
      <c r="AG29" s="227"/>
      <c r="AI29" s="226"/>
      <c r="AJ29" s="189"/>
      <c r="AK29" s="205">
        <v>43465</v>
      </c>
      <c r="AL29" s="227">
        <v>6.3803064402110895E-3</v>
      </c>
      <c r="AM29" s="227">
        <v>1.2437915726265301</v>
      </c>
      <c r="AN29" s="227"/>
      <c r="AO29" s="227">
        <v>0.24878115880648749</v>
      </c>
      <c r="AP29" s="227">
        <v>8.4118552107678095</v>
      </c>
      <c r="AQ29" s="227">
        <v>7.2378419471409563</v>
      </c>
      <c r="AR29" s="227">
        <v>2.2371231802702023</v>
      </c>
      <c r="AS29" s="227">
        <v>3.4463151282967606</v>
      </c>
      <c r="AT29" s="227"/>
      <c r="AU29" s="227">
        <v>3.9880670821453177</v>
      </c>
      <c r="AV29" s="227">
        <v>5.6223686140354587</v>
      </c>
      <c r="AW29" s="226"/>
      <c r="AX29" s="226"/>
      <c r="AY29" s="226"/>
      <c r="AZ29" s="189"/>
      <c r="BA29" s="205">
        <v>43465</v>
      </c>
      <c r="BB29" s="101">
        <v>6.5797718795949978</v>
      </c>
      <c r="BC29" s="101">
        <v>5.2688903803671749</v>
      </c>
      <c r="BD29" s="101">
        <v>6.8313211127248863</v>
      </c>
      <c r="BE29" s="226"/>
      <c r="BF29" s="228">
        <v>6788.0709999999999</v>
      </c>
      <c r="BG29" s="228">
        <v>28978.677</v>
      </c>
      <c r="BH29" s="228">
        <v>18733.073</v>
      </c>
      <c r="BI29" s="226"/>
      <c r="BJ29" s="226"/>
      <c r="BK29" s="228"/>
      <c r="BL29" s="228"/>
      <c r="BM29" s="228"/>
      <c r="BN29" s="226"/>
      <c r="BO29" s="226"/>
      <c r="BP29" s="226"/>
      <c r="BQ29" s="226"/>
      <c r="BR29" s="189"/>
      <c r="BS29" s="206">
        <v>43435</v>
      </c>
      <c r="BT29" s="228">
        <v>9.6536770000000001</v>
      </c>
      <c r="BU29" s="228">
        <v>2.9438599999999999</v>
      </c>
      <c r="BV29" s="226">
        <v>327.92581848321589</v>
      </c>
      <c r="BW29" s="228">
        <v>100</v>
      </c>
      <c r="BX29" s="226"/>
      <c r="BY29" s="226"/>
      <c r="BZ29" s="226"/>
      <c r="CA29" s="228"/>
      <c r="CB29" s="228"/>
      <c r="CC29" s="226"/>
      <c r="CF29" s="226"/>
      <c r="CG29" s="227"/>
      <c r="CH29" s="227"/>
      <c r="CI29" s="189"/>
      <c r="CJ29" s="205">
        <v>43465</v>
      </c>
      <c r="CK29" s="101">
        <v>0.01</v>
      </c>
      <c r="CL29" s="101">
        <v>0.16500000000000001</v>
      </c>
      <c r="CM29" s="101">
        <v>0.45166666666666666</v>
      </c>
      <c r="CN29" s="101">
        <v>3.1666666666666669E-2</v>
      </c>
      <c r="CO29" s="101">
        <v>0.30333333333333334</v>
      </c>
      <c r="CP29" s="227">
        <v>0.45500000000000002</v>
      </c>
      <c r="CQ29" s="99"/>
      <c r="CR29" s="99"/>
      <c r="CS29" s="99"/>
      <c r="CT29" s="99"/>
      <c r="CU29" s="99"/>
      <c r="CV29" s="99"/>
      <c r="CW29" s="120"/>
      <c r="CX29" s="189"/>
      <c r="CY29" s="205">
        <v>43465</v>
      </c>
      <c r="CZ29" s="101">
        <v>0</v>
      </c>
      <c r="DA29" s="101">
        <v>3.5000000000000003E-2</v>
      </c>
      <c r="DB29" s="101">
        <v>0.18666666666666665</v>
      </c>
      <c r="DC29" s="101">
        <v>0.03</v>
      </c>
      <c r="DD29" s="101">
        <v>6.1666666666666668E-2</v>
      </c>
      <c r="DE29" s="227">
        <v>0.42499999999999999</v>
      </c>
      <c r="DF29" s="207"/>
      <c r="DG29" s="207"/>
      <c r="DH29" s="207"/>
      <c r="DI29" s="207"/>
      <c r="DJ29" s="99"/>
      <c r="DK29" s="99"/>
    </row>
    <row r="30" spans="1:115">
      <c r="B30" s="205">
        <v>43496</v>
      </c>
      <c r="C30" s="101">
        <v>3.3431790723760901</v>
      </c>
      <c r="D30" s="101">
        <v>1.310048832056987</v>
      </c>
      <c r="E30" s="101">
        <v>2.5235787194471726</v>
      </c>
      <c r="F30" s="101">
        <v>13.046522078588874</v>
      </c>
      <c r="H30" s="228">
        <v>22454.593000000001</v>
      </c>
      <c r="I30" s="228">
        <v>8824.1629999999986</v>
      </c>
      <c r="J30" s="228">
        <v>38993.252</v>
      </c>
      <c r="K30" s="228">
        <v>4694.1369999999997</v>
      </c>
      <c r="L30" s="118"/>
      <c r="M30" s="189"/>
      <c r="N30" s="205">
        <v>43496</v>
      </c>
      <c r="O30" s="101">
        <v>3.3431790723760901</v>
      </c>
      <c r="P30" s="101">
        <v>1.9322215010844968</v>
      </c>
      <c r="Q30" s="101">
        <v>4.9637060887220752</v>
      </c>
      <c r="R30" s="101">
        <v>12.449623360729213</v>
      </c>
      <c r="S30" s="227"/>
      <c r="T30" s="228">
        <v>22454.593000000001</v>
      </c>
      <c r="U30" s="228">
        <v>8634.8639999999996</v>
      </c>
      <c r="V30" s="228">
        <v>6170.4719999999998</v>
      </c>
      <c r="W30" s="228">
        <v>2596.5810000000001</v>
      </c>
      <c r="X30" s="119"/>
      <c r="Y30" s="189"/>
      <c r="Z30" s="205">
        <v>40574</v>
      </c>
      <c r="AA30" s="101">
        <v>3.9405579999999998</v>
      </c>
      <c r="AB30" s="101">
        <v>0</v>
      </c>
      <c r="AC30" s="101">
        <v>7.8442180016678602</v>
      </c>
      <c r="AF30" s="227"/>
      <c r="AG30" s="227"/>
      <c r="AI30" s="226"/>
      <c r="AJ30" s="189"/>
      <c r="AK30" s="205">
        <v>43496</v>
      </c>
      <c r="AL30" s="227">
        <v>6.8376967998067216E-3</v>
      </c>
      <c r="AM30" s="227">
        <v>1.1570831850412315</v>
      </c>
      <c r="AN30" s="227"/>
      <c r="AO30" s="227">
        <v>0.246420740690626</v>
      </c>
      <c r="AP30" s="227">
        <v>8.2958164633960045</v>
      </c>
      <c r="AQ30" s="227">
        <v>7.3100980496491719</v>
      </c>
      <c r="AR30" s="227">
        <v>2.214732293561025</v>
      </c>
      <c r="AS30" s="227">
        <v>3.3876441023459494</v>
      </c>
      <c r="AT30" s="227"/>
      <c r="AU30" s="227">
        <v>3.9346357461212622</v>
      </c>
      <c r="AV30" s="227">
        <v>5.5526224292049449</v>
      </c>
      <c r="AW30" s="226"/>
      <c r="AX30" s="226"/>
      <c r="AY30" s="226"/>
      <c r="AZ30" s="189"/>
      <c r="BA30" s="205">
        <v>43496</v>
      </c>
      <c r="BB30" s="101">
        <v>2.8174257995716712</v>
      </c>
      <c r="BC30" s="101">
        <v>4.9522632372557052</v>
      </c>
      <c r="BD30" s="101">
        <v>7.3298798031321333</v>
      </c>
      <c r="BE30" s="226"/>
      <c r="BF30" s="228">
        <v>6486.8829999999998</v>
      </c>
      <c r="BG30" s="228">
        <v>28955.07</v>
      </c>
      <c r="BH30" s="228">
        <v>18959.219000000001</v>
      </c>
      <c r="BI30" s="226"/>
      <c r="BJ30" s="226"/>
      <c r="BK30" s="228"/>
      <c r="BL30" s="228"/>
      <c r="BM30" s="228"/>
      <c r="BN30" s="226"/>
      <c r="BO30" s="226"/>
      <c r="BP30" s="226"/>
      <c r="BQ30" s="226"/>
      <c r="BR30" s="189"/>
      <c r="BS30" s="206">
        <v>43466</v>
      </c>
      <c r="BT30" s="228">
        <v>9.4917440000000006</v>
      </c>
      <c r="BU30" s="228">
        <v>3.0219040000000001</v>
      </c>
      <c r="BV30" s="226">
        <v>314.0981315091413</v>
      </c>
      <c r="BW30" s="228">
        <v>100</v>
      </c>
      <c r="BX30" s="226"/>
      <c r="BY30" s="226"/>
      <c r="BZ30" s="226"/>
      <c r="CA30" s="228"/>
      <c r="CB30" s="228"/>
      <c r="CC30" s="226"/>
      <c r="CF30" s="226"/>
      <c r="CG30" s="227"/>
      <c r="CH30" s="227"/>
      <c r="CI30" s="189"/>
      <c r="CJ30" s="205">
        <v>43496</v>
      </c>
      <c r="CK30" s="101">
        <v>0.01</v>
      </c>
      <c r="CL30" s="101">
        <v>0.16666666666666666</v>
      </c>
      <c r="CM30" s="101">
        <v>0.47833333333333333</v>
      </c>
      <c r="CN30" s="101">
        <v>3.1666666666666669E-2</v>
      </c>
      <c r="CO30" s="101">
        <v>0.3066666666666667</v>
      </c>
      <c r="CP30" s="227">
        <v>0.46166666666666667</v>
      </c>
      <c r="CQ30" s="99"/>
      <c r="CR30" s="99"/>
      <c r="CS30" s="99"/>
      <c r="CT30" s="99"/>
      <c r="CU30" s="99"/>
      <c r="CV30" s="99"/>
      <c r="CW30" s="120"/>
      <c r="CX30" s="189"/>
      <c r="CY30" s="205">
        <v>43496</v>
      </c>
      <c r="CZ30" s="101">
        <v>0</v>
      </c>
      <c r="DA30" s="101">
        <v>3.4999999999999996E-2</v>
      </c>
      <c r="DB30" s="101">
        <v>0.18166666666666664</v>
      </c>
      <c r="DC30" s="101">
        <v>0.03</v>
      </c>
      <c r="DD30" s="101">
        <v>5.6666666666666671E-2</v>
      </c>
      <c r="DE30" s="227">
        <v>0.44</v>
      </c>
      <c r="DF30" s="207"/>
      <c r="DG30" s="207"/>
      <c r="DH30" s="207"/>
      <c r="DI30" s="207"/>
      <c r="DJ30" s="99"/>
      <c r="DK30" s="99"/>
    </row>
    <row r="31" spans="1:115">
      <c r="B31" s="205">
        <v>43524</v>
      </c>
      <c r="C31" s="101">
        <v>3.7070542694465081</v>
      </c>
      <c r="D31" s="101">
        <v>0.30769960332730495</v>
      </c>
      <c r="E31" s="101">
        <v>3.4314950002242828</v>
      </c>
      <c r="F31" s="101">
        <v>25.601174738512178</v>
      </c>
      <c r="H31" s="228">
        <v>22515.935000000001</v>
      </c>
      <c r="I31" s="228">
        <v>8714.7520000000004</v>
      </c>
      <c r="J31" s="228">
        <v>39405.754000000001</v>
      </c>
      <c r="K31" s="228">
        <v>5231.3040000000001</v>
      </c>
      <c r="L31" s="118"/>
      <c r="M31" s="189"/>
      <c r="N31" s="205">
        <v>43524</v>
      </c>
      <c r="O31" s="101">
        <v>3.7070542694465081</v>
      </c>
      <c r="P31" s="101">
        <v>2.4661995247473811</v>
      </c>
      <c r="Q31" s="101">
        <v>4.8943219715750663</v>
      </c>
      <c r="R31" s="101">
        <v>12.774454966321791</v>
      </c>
      <c r="S31" s="227"/>
      <c r="T31" s="228">
        <v>22515.935000000001</v>
      </c>
      <c r="U31" s="228">
        <v>8691.8459999999995</v>
      </c>
      <c r="V31" s="228">
        <v>6181.7139999999999</v>
      </c>
      <c r="W31" s="228">
        <v>2618.4299999999998</v>
      </c>
      <c r="X31" s="119"/>
      <c r="Y31" s="189"/>
      <c r="Z31" s="205">
        <v>40602</v>
      </c>
      <c r="AA31" s="101">
        <v>4.2344979999999994</v>
      </c>
      <c r="AB31" s="101">
        <v>0</v>
      </c>
      <c r="AC31" s="101">
        <v>8.5150372255018905</v>
      </c>
      <c r="AF31" s="227"/>
      <c r="AG31" s="227"/>
      <c r="AI31" s="226"/>
      <c r="AJ31" s="189"/>
      <c r="AK31" s="205">
        <v>43524</v>
      </c>
      <c r="AL31" s="227">
        <v>7.0354688176218873E-3</v>
      </c>
      <c r="AM31" s="227">
        <v>1.1214929169358558</v>
      </c>
      <c r="AN31" s="227"/>
      <c r="AO31" s="227">
        <v>0.25447143229537356</v>
      </c>
      <c r="AP31" s="227">
        <v>7.7013460490882517</v>
      </c>
      <c r="AQ31" s="227">
        <v>7.1833711609529063</v>
      </c>
      <c r="AR31" s="227">
        <v>2.1861092640623121</v>
      </c>
      <c r="AS31" s="227">
        <v>3.2175742061438064</v>
      </c>
      <c r="AT31" s="227"/>
      <c r="AU31" s="227">
        <v>3.6937848380375256</v>
      </c>
      <c r="AV31" s="227">
        <v>5.1412651355724144</v>
      </c>
      <c r="AW31" s="226"/>
      <c r="AX31" s="226"/>
      <c r="AY31" s="226"/>
      <c r="AZ31" s="189"/>
      <c r="BA31" s="205">
        <v>43524</v>
      </c>
      <c r="BB31" s="101">
        <v>3.716289971985054</v>
      </c>
      <c r="BC31" s="101">
        <v>6.4411118772115916</v>
      </c>
      <c r="BD31" s="101">
        <v>7.0466442698718046</v>
      </c>
      <c r="BE31" s="226"/>
      <c r="BF31" s="228">
        <v>6456.2259999999997</v>
      </c>
      <c r="BG31" s="228">
        <v>29422.615000000002</v>
      </c>
      <c r="BH31" s="228">
        <v>19097.814999999999</v>
      </c>
      <c r="BI31" s="226"/>
      <c r="BJ31" s="226"/>
      <c r="BK31" s="228"/>
      <c r="BL31" s="228"/>
      <c r="BM31" s="228"/>
      <c r="BN31" s="226"/>
      <c r="BO31" s="226"/>
      <c r="BP31" s="226"/>
      <c r="BQ31" s="226"/>
      <c r="BR31" s="189"/>
      <c r="BS31" s="206">
        <v>43497</v>
      </c>
      <c r="BT31" s="228">
        <v>9.6610800000000001</v>
      </c>
      <c r="BU31" s="228">
        <v>3.1217640000000002</v>
      </c>
      <c r="BV31" s="226">
        <v>309.47502758056021</v>
      </c>
      <c r="BW31" s="228">
        <v>100</v>
      </c>
      <c r="BX31" s="226"/>
      <c r="BY31" s="226"/>
      <c r="BZ31" s="226"/>
      <c r="CA31" s="121"/>
      <c r="CB31" s="226"/>
      <c r="CC31" s="226"/>
      <c r="CD31" s="226"/>
      <c r="CE31" s="226"/>
      <c r="CF31" s="226"/>
      <c r="CG31" s="227"/>
      <c r="CH31" s="227"/>
      <c r="CI31" s="189"/>
      <c r="CJ31" s="205">
        <v>43524</v>
      </c>
      <c r="CK31" s="101">
        <v>0.01</v>
      </c>
      <c r="CL31" s="101">
        <v>0.16666666666666666</v>
      </c>
      <c r="CM31" s="101">
        <v>0.505</v>
      </c>
      <c r="CN31" s="101">
        <v>3.1666666666666669E-2</v>
      </c>
      <c r="CO31" s="101">
        <v>0.3116666666666667</v>
      </c>
      <c r="CP31" s="227">
        <v>0.46666666666666662</v>
      </c>
      <c r="CQ31" s="99"/>
      <c r="CR31" s="99"/>
      <c r="CS31" s="99"/>
      <c r="CT31" s="99"/>
      <c r="CU31" s="99"/>
      <c r="CV31" s="99"/>
      <c r="CW31" s="120"/>
      <c r="CX31" s="189"/>
      <c r="CY31" s="205">
        <v>43524</v>
      </c>
      <c r="CZ31" s="101">
        <v>0</v>
      </c>
      <c r="DA31" s="101">
        <v>3.3333333333333333E-2</v>
      </c>
      <c r="DB31" s="101">
        <v>0.18500000000000003</v>
      </c>
      <c r="DC31" s="101">
        <v>0.03</v>
      </c>
      <c r="DD31" s="101">
        <v>4.6666666666666669E-2</v>
      </c>
      <c r="DE31" s="227">
        <v>0.43333333333333335</v>
      </c>
      <c r="DF31" s="207"/>
      <c r="DG31" s="207"/>
      <c r="DH31" s="207"/>
      <c r="DI31" s="207"/>
      <c r="DJ31" s="99"/>
      <c r="DK31" s="99"/>
    </row>
    <row r="32" spans="1:115">
      <c r="B32" s="205">
        <v>43555</v>
      </c>
      <c r="C32" s="101">
        <v>4.3675397247864067</v>
      </c>
      <c r="D32" s="101">
        <v>2.428962489171349</v>
      </c>
      <c r="E32" s="101">
        <v>3.6500257984728446</v>
      </c>
      <c r="F32" s="101">
        <v>20.707260809098194</v>
      </c>
      <c r="H32" s="228">
        <v>22598.550999999999</v>
      </c>
      <c r="I32" s="228">
        <v>8782.7549999999992</v>
      </c>
      <c r="J32" s="228">
        <v>39481.748</v>
      </c>
      <c r="K32" s="228">
        <v>5086.0969999999998</v>
      </c>
      <c r="L32" s="118"/>
      <c r="M32" s="189"/>
      <c r="N32" s="205">
        <v>43555</v>
      </c>
      <c r="O32" s="101">
        <v>4.3675397247864067</v>
      </c>
      <c r="P32" s="101">
        <v>3.5422901636950499</v>
      </c>
      <c r="Q32" s="101">
        <v>5.1679953454076832</v>
      </c>
      <c r="R32" s="101">
        <v>12.777838462980306</v>
      </c>
      <c r="S32" s="227"/>
      <c r="T32" s="228">
        <v>22598.550999999999</v>
      </c>
      <c r="U32" s="228">
        <v>8721.9779999999992</v>
      </c>
      <c r="V32" s="228">
        <v>6214.38</v>
      </c>
      <c r="W32" s="228">
        <v>2653.393</v>
      </c>
      <c r="X32" s="119"/>
      <c r="Y32" s="189"/>
      <c r="Z32" s="205">
        <v>40633</v>
      </c>
      <c r="AA32" s="101">
        <v>4.4617190000000004</v>
      </c>
      <c r="AB32" s="101">
        <v>0</v>
      </c>
      <c r="AC32" s="101">
        <v>8.7462817999204798</v>
      </c>
      <c r="AF32" s="227"/>
      <c r="AG32" s="227"/>
      <c r="AI32" s="226"/>
      <c r="AJ32" s="189"/>
      <c r="AK32" s="205">
        <v>43555</v>
      </c>
      <c r="AL32" s="227">
        <v>7.1799265830954483E-3</v>
      </c>
      <c r="AM32" s="227">
        <v>1.0665359532609129</v>
      </c>
      <c r="AN32" s="227"/>
      <c r="AO32" s="227">
        <v>0.25061854665548816</v>
      </c>
      <c r="AP32" s="227">
        <v>7.4504737269076555</v>
      </c>
      <c r="AQ32" s="227">
        <v>7.1247705977003761</v>
      </c>
      <c r="AR32" s="227">
        <v>2.1509474451710346</v>
      </c>
      <c r="AS32" s="227">
        <v>3.0993729195847606</v>
      </c>
      <c r="AT32" s="227"/>
      <c r="AU32" s="227">
        <v>3.5867566671128928</v>
      </c>
      <c r="AV32" s="227">
        <v>5.0063890068111432</v>
      </c>
      <c r="AW32" s="226"/>
      <c r="AX32" s="226"/>
      <c r="AY32" s="226"/>
      <c r="AZ32" s="189"/>
      <c r="BA32" s="205">
        <v>43555</v>
      </c>
      <c r="BB32" s="101">
        <v>4.3415468134569091</v>
      </c>
      <c r="BC32" s="101">
        <v>6.6632038776471836</v>
      </c>
      <c r="BD32" s="101">
        <v>7.3167056058582647</v>
      </c>
      <c r="BE32" s="226"/>
      <c r="BF32" s="228">
        <v>6544.8590000000004</v>
      </c>
      <c r="BG32" s="228">
        <v>29430.94</v>
      </c>
      <c r="BH32" s="228">
        <v>19134.501</v>
      </c>
      <c r="BI32" s="226"/>
      <c r="BJ32" s="226"/>
      <c r="BK32" s="228"/>
      <c r="BL32" s="228"/>
      <c r="BM32" s="228"/>
      <c r="BN32" s="226"/>
      <c r="BO32" s="226"/>
      <c r="BP32" s="226"/>
      <c r="BQ32" s="226"/>
      <c r="BR32" s="189"/>
      <c r="BS32" s="206">
        <v>43525</v>
      </c>
      <c r="BT32" s="228">
        <v>9.6944850000000002</v>
      </c>
      <c r="BU32" s="228">
        <v>3.0198130000000001</v>
      </c>
      <c r="BV32" s="226">
        <v>321.02931539138353</v>
      </c>
      <c r="BW32" s="228">
        <v>100</v>
      </c>
      <c r="BX32" s="226"/>
      <c r="BY32" s="226"/>
      <c r="BZ32" s="226"/>
      <c r="CA32" s="121"/>
      <c r="CB32" s="226"/>
      <c r="CC32" s="226"/>
      <c r="CD32" s="226"/>
      <c r="CE32" s="226"/>
      <c r="CF32" s="226"/>
      <c r="CG32" s="227"/>
      <c r="CH32" s="227"/>
      <c r="CI32" s="189"/>
      <c r="CJ32" s="205">
        <v>43555</v>
      </c>
      <c r="CK32" s="101">
        <v>0.01</v>
      </c>
      <c r="CL32" s="101">
        <v>0.16833333333333333</v>
      </c>
      <c r="CM32" s="101">
        <v>0.53000000000000014</v>
      </c>
      <c r="CN32" s="101">
        <v>3.1666666666666669E-2</v>
      </c>
      <c r="CO32" s="101">
        <v>0.30833333333333335</v>
      </c>
      <c r="CP32" s="227">
        <v>0.48333333333333339</v>
      </c>
      <c r="CQ32" s="99"/>
      <c r="CR32" s="99"/>
      <c r="CS32" s="99"/>
      <c r="CT32" s="99"/>
      <c r="CU32" s="99"/>
      <c r="CV32" s="99"/>
      <c r="CW32" s="120"/>
      <c r="CX32" s="189"/>
      <c r="CY32" s="205">
        <v>43555</v>
      </c>
      <c r="CZ32" s="101">
        <v>0</v>
      </c>
      <c r="DA32" s="101">
        <v>0.03</v>
      </c>
      <c r="DB32" s="101">
        <v>0.18833333333333332</v>
      </c>
      <c r="DC32" s="101">
        <v>0.03</v>
      </c>
      <c r="DD32" s="101">
        <v>4.5000000000000005E-2</v>
      </c>
      <c r="DE32" s="227">
        <v>0.44333333333333336</v>
      </c>
      <c r="DF32" s="207"/>
      <c r="DG32" s="207"/>
      <c r="DH32" s="207"/>
      <c r="DI32" s="207"/>
      <c r="DJ32" s="99"/>
      <c r="DK32" s="99"/>
    </row>
    <row r="33" spans="1:115">
      <c r="B33" s="205">
        <v>43585</v>
      </c>
      <c r="C33" s="101">
        <v>4.428823357787226</v>
      </c>
      <c r="D33" s="101">
        <v>5.6290624102914633</v>
      </c>
      <c r="E33" s="101">
        <v>3.9839215886934731</v>
      </c>
      <c r="F33" s="101">
        <v>16.973451602628753</v>
      </c>
      <c r="H33" s="228">
        <v>22606.546999999999</v>
      </c>
      <c r="I33" s="228">
        <v>9051.7980000000007</v>
      </c>
      <c r="J33" s="228">
        <v>39587.124000000003</v>
      </c>
      <c r="K33" s="228">
        <v>4965.2610000000004</v>
      </c>
      <c r="L33" s="118"/>
      <c r="M33" s="189"/>
      <c r="N33" s="205">
        <v>43585</v>
      </c>
      <c r="O33" s="101">
        <v>4.428823357787226</v>
      </c>
      <c r="P33" s="101">
        <v>3.0490374440862444</v>
      </c>
      <c r="Q33" s="101">
        <v>5.257596035968426</v>
      </c>
      <c r="R33" s="101">
        <v>12.802783560539922</v>
      </c>
      <c r="S33" s="227"/>
      <c r="T33" s="228">
        <v>22606.546999999999</v>
      </c>
      <c r="U33" s="228">
        <v>8680.9889999999996</v>
      </c>
      <c r="V33" s="228">
        <v>6234.259</v>
      </c>
      <c r="W33" s="228">
        <v>2687.5940000000001</v>
      </c>
      <c r="X33" s="119"/>
      <c r="Y33" s="189"/>
      <c r="Z33" s="205">
        <v>40663</v>
      </c>
      <c r="AA33" s="101">
        <v>4.8097600000000007</v>
      </c>
      <c r="AB33" s="101">
        <v>0</v>
      </c>
      <c r="AC33" s="101">
        <v>9.6914919485020601</v>
      </c>
      <c r="AF33" s="227"/>
      <c r="AG33" s="227"/>
      <c r="AI33" s="226"/>
      <c r="AJ33" s="189"/>
      <c r="AK33" s="205">
        <v>43585</v>
      </c>
      <c r="AL33" s="227">
        <v>7.2580881155351398E-3</v>
      </c>
      <c r="AM33" s="227">
        <v>1.0344597864333713</v>
      </c>
      <c r="AN33" s="227"/>
      <c r="AO33" s="227">
        <v>0.24450990714336251</v>
      </c>
      <c r="AP33" s="227">
        <v>7.4072424481243075</v>
      </c>
      <c r="AQ33" s="227">
        <v>6.668746216956734</v>
      </c>
      <c r="AR33" s="227">
        <v>2.1126933904995142</v>
      </c>
      <c r="AS33" s="227">
        <v>2.9351169103466672</v>
      </c>
      <c r="AT33" s="227"/>
      <c r="AU33" s="227">
        <v>3.5317954199898103</v>
      </c>
      <c r="AV33" s="227">
        <v>4.9364529768205561</v>
      </c>
      <c r="AW33" s="226"/>
      <c r="AX33" s="226"/>
      <c r="AY33" s="226"/>
      <c r="AZ33" s="189"/>
      <c r="BA33" s="205">
        <v>43585</v>
      </c>
      <c r="BB33" s="101">
        <v>4.1063605739049658</v>
      </c>
      <c r="BC33" s="101">
        <v>6.693338719221642</v>
      </c>
      <c r="BD33" s="101">
        <v>6.9632930222970124</v>
      </c>
      <c r="BE33" s="226"/>
      <c r="BF33" s="228">
        <v>6585.3280000000004</v>
      </c>
      <c r="BG33" s="228">
        <v>29513.952000000001</v>
      </c>
      <c r="BH33" s="228">
        <v>19136.146000000001</v>
      </c>
      <c r="BI33" s="226"/>
      <c r="BJ33" s="226"/>
      <c r="BK33" s="228"/>
      <c r="BL33" s="228"/>
      <c r="BM33" s="228"/>
      <c r="BN33" s="226"/>
      <c r="BO33" s="226"/>
      <c r="BP33" s="226"/>
      <c r="BQ33" s="226"/>
      <c r="BR33" s="189"/>
      <c r="BS33" s="206">
        <v>43556</v>
      </c>
      <c r="BT33" s="228">
        <v>9.6951100000000014</v>
      </c>
      <c r="BU33" s="228">
        <v>3.1904160000000004</v>
      </c>
      <c r="BV33" s="226">
        <v>303.8823150335254</v>
      </c>
      <c r="BW33" s="228">
        <v>100</v>
      </c>
      <c r="BX33" s="226"/>
      <c r="BY33" s="226"/>
      <c r="BZ33" s="226"/>
      <c r="CA33" s="121"/>
      <c r="CB33" s="226"/>
      <c r="CC33" s="226"/>
      <c r="CD33" s="226"/>
      <c r="CE33" s="226"/>
      <c r="CF33" s="226"/>
      <c r="CG33" s="227"/>
      <c r="CH33" s="227"/>
      <c r="CI33" s="189"/>
      <c r="CJ33" s="205">
        <v>43585</v>
      </c>
      <c r="CK33" s="101">
        <v>0.01</v>
      </c>
      <c r="CL33" s="101">
        <v>0.16833333333333333</v>
      </c>
      <c r="CM33" s="101">
        <v>0.52500000000000002</v>
      </c>
      <c r="CN33" s="101">
        <v>3.1666666666666669E-2</v>
      </c>
      <c r="CO33" s="101">
        <v>0.3116666666666667</v>
      </c>
      <c r="CP33" s="227">
        <v>0.49500000000000005</v>
      </c>
      <c r="CQ33" s="99"/>
      <c r="CR33" s="99"/>
      <c r="CS33" s="99"/>
      <c r="CT33" s="99"/>
      <c r="CU33" s="99"/>
      <c r="CV33" s="99"/>
      <c r="CW33" s="120"/>
      <c r="CX33" s="189"/>
      <c r="CY33" s="205">
        <v>43585</v>
      </c>
      <c r="CZ33" s="101">
        <v>0</v>
      </c>
      <c r="DA33" s="101">
        <v>2.8333333333333332E-2</v>
      </c>
      <c r="DB33" s="101">
        <v>0.19166666666666668</v>
      </c>
      <c r="DC33" s="101">
        <v>0.03</v>
      </c>
      <c r="DD33" s="101">
        <v>4.5000000000000005E-2</v>
      </c>
      <c r="DE33" s="227">
        <v>0.43999999999999995</v>
      </c>
      <c r="DF33" s="207"/>
      <c r="DG33" s="207"/>
      <c r="DH33" s="207"/>
      <c r="DI33" s="207"/>
      <c r="DJ33" s="99"/>
      <c r="DK33" s="99"/>
    </row>
    <row r="34" spans="1:115">
      <c r="B34" s="205">
        <v>43616</v>
      </c>
      <c r="C34" s="101">
        <v>4.7254989257206947</v>
      </c>
      <c r="D34" s="101">
        <v>4.531849481269834</v>
      </c>
      <c r="E34" s="101">
        <v>4.3358707796711249</v>
      </c>
      <c r="F34" s="101">
        <v>16.777041429741367</v>
      </c>
      <c r="H34" s="228">
        <v>22755.789000000001</v>
      </c>
      <c r="I34" s="228">
        <v>9132.6549999999988</v>
      </c>
      <c r="J34" s="228">
        <v>39986.326000000001</v>
      </c>
      <c r="K34" s="228">
        <v>5026.4049999999997</v>
      </c>
      <c r="L34" s="118"/>
      <c r="M34" s="189"/>
      <c r="N34" s="205">
        <v>43616</v>
      </c>
      <c r="O34" s="101">
        <v>4.7254989257206947</v>
      </c>
      <c r="P34" s="101">
        <v>2.9847522275701754</v>
      </c>
      <c r="Q34" s="101">
        <v>5.1492088672602465</v>
      </c>
      <c r="R34" s="101">
        <v>12.250364493269593</v>
      </c>
      <c r="S34" s="227"/>
      <c r="T34" s="228">
        <v>22755.789000000001</v>
      </c>
      <c r="U34" s="228">
        <v>8643.7430000000004</v>
      </c>
      <c r="V34" s="228">
        <v>6270.3469999999998</v>
      </c>
      <c r="W34" s="228">
        <v>2714.692</v>
      </c>
      <c r="X34" s="119"/>
      <c r="Y34" s="189"/>
      <c r="Z34" s="205">
        <v>40694</v>
      </c>
      <c r="AA34" s="101">
        <v>5.3464199999999993</v>
      </c>
      <c r="AB34" s="101">
        <v>0</v>
      </c>
      <c r="AC34" s="101">
        <v>10.716843797510901</v>
      </c>
      <c r="AF34" s="227"/>
      <c r="AG34" s="227"/>
      <c r="AI34" s="226"/>
      <c r="AJ34" s="189"/>
      <c r="AK34" s="205">
        <v>43616</v>
      </c>
      <c r="AL34" s="227">
        <v>7.4613364604901675E-3</v>
      </c>
      <c r="AM34" s="227">
        <v>1.0317049805414238</v>
      </c>
      <c r="AN34" s="227"/>
      <c r="AO34" s="227">
        <v>0.23884659187398141</v>
      </c>
      <c r="AP34" s="227">
        <v>7.0784118745603157</v>
      </c>
      <c r="AQ34" s="227">
        <v>6.6601285589560728</v>
      </c>
      <c r="AR34" s="227">
        <v>2.1349426673842871</v>
      </c>
      <c r="AS34" s="227">
        <v>2.8018574006692964</v>
      </c>
      <c r="AT34" s="227"/>
      <c r="AU34" s="227">
        <v>3.387809983685655</v>
      </c>
      <c r="AV34" s="227">
        <v>4.6992120970212072</v>
      </c>
      <c r="AW34" s="226"/>
      <c r="AX34" s="226"/>
      <c r="AY34" s="226"/>
      <c r="AZ34" s="189"/>
      <c r="BA34" s="205">
        <v>43616</v>
      </c>
      <c r="BB34" s="101">
        <v>2.0318749732621377</v>
      </c>
      <c r="BC34" s="101">
        <v>6.6062687422924649</v>
      </c>
      <c r="BD34" s="101">
        <v>7.4067914852923966</v>
      </c>
      <c r="BE34" s="226"/>
      <c r="BF34" s="228">
        <v>6534.9110000000001</v>
      </c>
      <c r="BG34" s="228">
        <v>29767.823</v>
      </c>
      <c r="BH34" s="228">
        <v>19304.923999999999</v>
      </c>
      <c r="BI34" s="226"/>
      <c r="BJ34" s="226"/>
      <c r="BK34" s="228"/>
      <c r="BL34" s="228"/>
      <c r="BM34" s="228"/>
      <c r="BN34" s="226"/>
      <c r="BO34" s="226"/>
      <c r="BP34" s="226"/>
      <c r="BQ34" s="226"/>
      <c r="BR34" s="189"/>
      <c r="BS34" s="206">
        <v>43586</v>
      </c>
      <c r="BT34" s="228">
        <v>9.9029940000000014</v>
      </c>
      <c r="BU34" s="228">
        <v>3.1729189999999998</v>
      </c>
      <c r="BV34" s="226">
        <v>312.10988997828184</v>
      </c>
      <c r="BW34" s="228">
        <v>100</v>
      </c>
      <c r="BX34" s="226"/>
      <c r="BY34" s="226"/>
      <c r="BZ34" s="226"/>
      <c r="CA34" s="121"/>
      <c r="CB34" s="226"/>
      <c r="CC34" s="226"/>
      <c r="CD34" s="226"/>
      <c r="CE34" s="226"/>
      <c r="CF34" s="226"/>
      <c r="CG34" s="227"/>
      <c r="CH34" s="227"/>
      <c r="CI34" s="189"/>
      <c r="CJ34" s="205">
        <v>43616</v>
      </c>
      <c r="CK34" s="101">
        <v>0.01</v>
      </c>
      <c r="CL34" s="101">
        <v>0.17166666666666666</v>
      </c>
      <c r="CM34" s="101">
        <v>0.5099999999999999</v>
      </c>
      <c r="CN34" s="101">
        <v>0.03</v>
      </c>
      <c r="CO34" s="101">
        <v>0.3116666666666667</v>
      </c>
      <c r="CP34" s="227">
        <v>0.5083333333333333</v>
      </c>
      <c r="CQ34" s="99"/>
      <c r="CR34" s="99"/>
      <c r="CS34" s="99"/>
      <c r="CT34" s="99"/>
      <c r="CU34" s="99"/>
      <c r="CV34" s="99"/>
      <c r="CW34" s="120"/>
      <c r="CX34" s="189"/>
      <c r="CY34" s="205">
        <v>43616</v>
      </c>
      <c r="CZ34" s="101">
        <v>0</v>
      </c>
      <c r="DA34" s="101">
        <v>2.3333333333333334E-2</v>
      </c>
      <c r="DB34" s="101">
        <v>0.17</v>
      </c>
      <c r="DC34" s="101">
        <v>0.03</v>
      </c>
      <c r="DD34" s="101">
        <v>4.1666666666666664E-2</v>
      </c>
      <c r="DE34" s="227">
        <v>0.42</v>
      </c>
      <c r="DF34" s="207"/>
      <c r="DG34" s="207"/>
      <c r="DH34" s="207"/>
      <c r="DI34" s="207"/>
      <c r="DJ34" s="99"/>
      <c r="DK34" s="99"/>
    </row>
    <row r="35" spans="1:115">
      <c r="B35" s="205">
        <v>43646</v>
      </c>
      <c r="C35" s="101">
        <v>5.5856996340808873</v>
      </c>
      <c r="D35" s="101">
        <v>3.5892552277340339</v>
      </c>
      <c r="E35" s="101">
        <v>4.3769341192418265</v>
      </c>
      <c r="F35" s="101">
        <v>12.343259044411049</v>
      </c>
      <c r="H35" s="228">
        <v>23048.163</v>
      </c>
      <c r="I35" s="228">
        <v>9032.866</v>
      </c>
      <c r="J35" s="228">
        <v>40151.813999999998</v>
      </c>
      <c r="K35" s="228">
        <v>4811.4179999999997</v>
      </c>
      <c r="L35" s="118"/>
      <c r="M35" s="189"/>
      <c r="N35" s="205">
        <v>43646</v>
      </c>
      <c r="O35" s="101">
        <v>5.5856996340808873</v>
      </c>
      <c r="P35" s="101">
        <v>5.0321417078971864</v>
      </c>
      <c r="Q35" s="101">
        <v>5.1868686860258695</v>
      </c>
      <c r="R35" s="101">
        <v>11.690088206041471</v>
      </c>
      <c r="S35" s="227"/>
      <c r="T35" s="228">
        <v>23048.163</v>
      </c>
      <c r="U35" s="228">
        <v>8900.9519999999993</v>
      </c>
      <c r="V35" s="228">
        <v>6303.1790000000001</v>
      </c>
      <c r="W35" s="228">
        <v>2734.4470000000001</v>
      </c>
      <c r="X35" s="119"/>
      <c r="Y35" s="189"/>
      <c r="Z35" s="205">
        <v>40724</v>
      </c>
      <c r="AA35" s="101">
        <v>5.4288400000000001</v>
      </c>
      <c r="AB35" s="101">
        <v>0</v>
      </c>
      <c r="AC35" s="101">
        <v>10.929879274359701</v>
      </c>
      <c r="AF35" s="227"/>
      <c r="AG35" s="227"/>
      <c r="AI35" s="226"/>
      <c r="AJ35" s="189"/>
      <c r="AK35" s="205">
        <v>43646</v>
      </c>
      <c r="AL35" s="227">
        <v>6.0908354244682203E-3</v>
      </c>
      <c r="AM35" s="227">
        <v>1.0296543553938147</v>
      </c>
      <c r="AN35" s="227"/>
      <c r="AO35" s="227">
        <v>0.24030503087465366</v>
      </c>
      <c r="AP35" s="227">
        <v>6.2983931134555453</v>
      </c>
      <c r="AQ35" s="227">
        <v>5.8478062630922159</v>
      </c>
      <c r="AR35" s="227">
        <v>2.1055354570485951</v>
      </c>
      <c r="AS35" s="227">
        <v>2.6065004872074997</v>
      </c>
      <c r="AT35" s="227"/>
      <c r="AU35" s="227">
        <v>3.0938306445110508</v>
      </c>
      <c r="AV35" s="227">
        <v>4.2821645671663102</v>
      </c>
      <c r="AW35" s="226"/>
      <c r="AX35" s="226"/>
      <c r="AY35" s="226"/>
      <c r="AZ35" s="189"/>
      <c r="BA35" s="205">
        <v>43646</v>
      </c>
      <c r="BB35" s="101">
        <v>0.49867709534789917</v>
      </c>
      <c r="BC35" s="101">
        <v>6.1729782668393796</v>
      </c>
      <c r="BD35" s="101">
        <v>8.1995809936678867</v>
      </c>
      <c r="BE35" s="226"/>
      <c r="BF35" s="228">
        <v>6441.723</v>
      </c>
      <c r="BG35" s="228">
        <v>29708.672999999999</v>
      </c>
      <c r="BH35" s="228">
        <v>19601.646000000001</v>
      </c>
      <c r="BI35" s="226"/>
      <c r="BJ35" s="226"/>
      <c r="BK35" s="228"/>
      <c r="BL35" s="228"/>
      <c r="BM35" s="228"/>
      <c r="BN35" s="226"/>
      <c r="BO35" s="226"/>
      <c r="BP35" s="226"/>
      <c r="BQ35" s="226"/>
      <c r="BR35" s="189"/>
      <c r="BS35" s="206">
        <v>43617</v>
      </c>
      <c r="BT35" s="228">
        <v>9.7392339999999997</v>
      </c>
      <c r="BU35" s="228">
        <v>2.957131</v>
      </c>
      <c r="BV35" s="226">
        <v>329.34739786637795</v>
      </c>
      <c r="BW35" s="228">
        <v>100</v>
      </c>
      <c r="BX35" s="226"/>
      <c r="BY35" s="226"/>
      <c r="BZ35" s="226"/>
      <c r="CA35" s="121"/>
      <c r="CB35" s="226"/>
      <c r="CC35" s="226"/>
      <c r="CD35" s="226"/>
      <c r="CE35" s="226"/>
      <c r="CF35" s="226"/>
      <c r="CG35" s="227"/>
      <c r="CH35" s="227"/>
      <c r="CI35" s="189"/>
      <c r="CJ35" s="205">
        <v>43646</v>
      </c>
      <c r="CK35" s="101">
        <v>0.01</v>
      </c>
      <c r="CL35" s="101">
        <v>0.17166666666666666</v>
      </c>
      <c r="CM35" s="101">
        <v>0.47833333333333333</v>
      </c>
      <c r="CN35" s="101">
        <v>0.03</v>
      </c>
      <c r="CO35" s="101">
        <v>0.31</v>
      </c>
      <c r="CP35" s="227">
        <v>0.52</v>
      </c>
      <c r="CQ35" s="99"/>
      <c r="CR35" s="99"/>
      <c r="CS35" s="99"/>
      <c r="CT35" s="99"/>
      <c r="CU35" s="99"/>
      <c r="CV35" s="99"/>
      <c r="CW35" s="120"/>
      <c r="CX35" s="189"/>
      <c r="CY35" s="205">
        <v>43646</v>
      </c>
      <c r="CZ35" s="101">
        <v>0</v>
      </c>
      <c r="DA35" s="101">
        <v>2.8333333333333335E-2</v>
      </c>
      <c r="DB35" s="101">
        <v>0.16333333333333333</v>
      </c>
      <c r="DC35" s="101">
        <v>0.03</v>
      </c>
      <c r="DD35" s="101">
        <v>3.3333333333333333E-2</v>
      </c>
      <c r="DE35" s="227">
        <v>0.41166666666666668</v>
      </c>
      <c r="DF35" s="207"/>
      <c r="DG35" s="207"/>
      <c r="DH35" s="207"/>
      <c r="DI35" s="207"/>
      <c r="DJ35" s="99"/>
      <c r="DK35" s="99"/>
    </row>
    <row r="36" spans="1:115">
      <c r="A36" s="166">
        <v>43677</v>
      </c>
      <c r="B36" s="205">
        <v>43677</v>
      </c>
      <c r="C36" s="101">
        <v>5.4085860832114863</v>
      </c>
      <c r="D36" s="101">
        <v>4.5633548109403899</v>
      </c>
      <c r="E36" s="101">
        <v>4.8045828032701632</v>
      </c>
      <c r="F36" s="101">
        <v>11.303242730770545</v>
      </c>
      <c r="H36" s="228">
        <v>23060.268</v>
      </c>
      <c r="I36" s="228">
        <v>9114.773000000001</v>
      </c>
      <c r="J36" s="228">
        <v>40585.516000000003</v>
      </c>
      <c r="K36" s="228">
        <v>5213.701</v>
      </c>
      <c r="L36" s="118"/>
      <c r="M36" s="189">
        <f>+N36</f>
        <v>43677</v>
      </c>
      <c r="N36" s="205">
        <v>43677</v>
      </c>
      <c r="O36" s="101">
        <v>5.4085860832114863</v>
      </c>
      <c r="P36" s="101">
        <v>3.8846874964810318</v>
      </c>
      <c r="Q36" s="101">
        <v>5.2773972591350304</v>
      </c>
      <c r="R36" s="101">
        <v>11.642518489501974</v>
      </c>
      <c r="S36" s="227"/>
      <c r="T36" s="228">
        <v>23060.268</v>
      </c>
      <c r="U36" s="228">
        <v>8856.3940000000002</v>
      </c>
      <c r="V36" s="228">
        <v>6331.09</v>
      </c>
      <c r="W36" s="228">
        <v>2758.8339999999998</v>
      </c>
      <c r="X36" s="119"/>
      <c r="Y36" s="189">
        <v>40724</v>
      </c>
      <c r="Z36" s="205">
        <v>40755</v>
      </c>
      <c r="AA36" s="101">
        <v>5.5851450000000007</v>
      </c>
      <c r="AB36" s="101">
        <v>0</v>
      </c>
      <c r="AC36" s="101">
        <v>11.1181539365063</v>
      </c>
      <c r="AF36" s="227"/>
      <c r="AG36" s="227"/>
      <c r="AI36" s="226"/>
      <c r="AJ36" s="189">
        <v>43677</v>
      </c>
      <c r="AK36" s="205">
        <v>43677</v>
      </c>
      <c r="AL36" s="227">
        <v>6.1625953386381122E-3</v>
      </c>
      <c r="AM36" s="227">
        <v>1.0550827664229112</v>
      </c>
      <c r="AN36" s="227"/>
      <c r="AO36" s="227">
        <v>0.23802424105306216</v>
      </c>
      <c r="AP36" s="227">
        <v>5.9837288384013485</v>
      </c>
      <c r="AQ36" s="227">
        <v>5.7575439550812728</v>
      </c>
      <c r="AR36" s="227">
        <v>2.0899166862793175</v>
      </c>
      <c r="AS36" s="227">
        <v>2.5947096136127188</v>
      </c>
      <c r="AT36" s="227"/>
      <c r="AU36" s="227">
        <v>2.9725325228072124</v>
      </c>
      <c r="AV36" s="227">
        <v>4.0750108291043734</v>
      </c>
      <c r="AW36" s="226"/>
      <c r="AX36" s="226"/>
      <c r="AY36" s="226"/>
      <c r="AZ36" s="189">
        <v>43677</v>
      </c>
      <c r="BA36" s="205">
        <v>43677</v>
      </c>
      <c r="BB36" s="101">
        <v>4.1486791451772032</v>
      </c>
      <c r="BC36" s="101">
        <v>6.5456189960811928</v>
      </c>
      <c r="BD36" s="101">
        <v>7.7291258387699457</v>
      </c>
      <c r="BE36" s="226"/>
      <c r="BF36" s="228">
        <v>6721.2849999999999</v>
      </c>
      <c r="BG36" s="228">
        <v>30175.098000000002</v>
      </c>
      <c r="BH36" s="228">
        <v>19784.12</v>
      </c>
      <c r="BI36" s="226"/>
      <c r="BJ36" s="226"/>
      <c r="BK36" s="228"/>
      <c r="BL36" s="228"/>
      <c r="BM36" s="228"/>
      <c r="BN36" s="226"/>
      <c r="BO36" s="226"/>
      <c r="BP36" s="226"/>
      <c r="BQ36" s="226"/>
      <c r="BR36" s="237">
        <v>43830</v>
      </c>
      <c r="BS36" s="206">
        <v>43647</v>
      </c>
      <c r="BT36" s="228">
        <v>10.194208</v>
      </c>
      <c r="BU36" s="228">
        <v>3.0083769999999999</v>
      </c>
      <c r="BV36" s="226">
        <v>338.86072124604067</v>
      </c>
      <c r="BW36" s="228">
        <v>100</v>
      </c>
      <c r="BX36" s="226"/>
      <c r="BY36" s="226"/>
      <c r="BZ36" s="226"/>
      <c r="CA36" s="121"/>
      <c r="CB36" s="226"/>
      <c r="CC36" s="226"/>
      <c r="CD36" s="226"/>
      <c r="CE36" s="226"/>
      <c r="CF36" s="226"/>
      <c r="CG36" s="227"/>
      <c r="CH36" s="227"/>
      <c r="CI36" s="189">
        <v>43677</v>
      </c>
      <c r="CJ36" s="205">
        <v>43677</v>
      </c>
      <c r="CK36" s="101">
        <v>0.01</v>
      </c>
      <c r="CL36" s="101">
        <v>0.17</v>
      </c>
      <c r="CM36" s="101">
        <v>0.45833333333333331</v>
      </c>
      <c r="CN36" s="101">
        <v>0.03</v>
      </c>
      <c r="CO36" s="101">
        <v>0.30333333333333334</v>
      </c>
      <c r="CP36" s="227">
        <v>0.52833333333333332</v>
      </c>
      <c r="CQ36" s="99"/>
      <c r="CR36" s="99"/>
      <c r="CS36" s="99"/>
      <c r="CT36" s="99"/>
      <c r="CU36" s="99"/>
      <c r="CV36" s="99"/>
      <c r="CW36" s="120"/>
      <c r="CX36" s="189">
        <v>43677</v>
      </c>
      <c r="CY36" s="205">
        <v>43677</v>
      </c>
      <c r="CZ36" s="101">
        <v>0</v>
      </c>
      <c r="DA36" s="101">
        <v>2.4999999999999998E-2</v>
      </c>
      <c r="DB36" s="101">
        <v>0.16</v>
      </c>
      <c r="DC36" s="101">
        <v>0.03</v>
      </c>
      <c r="DD36" s="101">
        <v>3.1666666666666669E-2</v>
      </c>
      <c r="DE36" s="227">
        <v>0.40833333333333327</v>
      </c>
      <c r="DF36" s="207"/>
      <c r="DG36" s="207"/>
      <c r="DH36" s="207"/>
      <c r="DI36" s="207"/>
      <c r="DJ36" s="99"/>
      <c r="DK36" s="99"/>
    </row>
    <row r="37" spans="1:115">
      <c r="B37" s="205">
        <v>43708</v>
      </c>
      <c r="C37" s="101">
        <v>5.9684611847325542</v>
      </c>
      <c r="D37" s="101">
        <v>4.8173943074221848</v>
      </c>
      <c r="E37" s="101">
        <v>5.6317226686188882</v>
      </c>
      <c r="F37" s="101">
        <v>8.7959895725742356</v>
      </c>
      <c r="H37" s="228">
        <v>23313.87</v>
      </c>
      <c r="I37" s="228">
        <v>9105.2249999999985</v>
      </c>
      <c r="J37" s="228">
        <v>40712.661999999997</v>
      </c>
      <c r="K37" s="228">
        <v>4982.2709999999997</v>
      </c>
      <c r="L37" s="118"/>
      <c r="M37" s="189"/>
      <c r="N37" s="205">
        <v>43708</v>
      </c>
      <c r="O37" s="101">
        <v>5.9684611847325542</v>
      </c>
      <c r="P37" s="101">
        <v>5.5357119626803675</v>
      </c>
      <c r="Q37" s="101">
        <v>5.2409864623196745</v>
      </c>
      <c r="R37" s="101">
        <v>11.731181484571218</v>
      </c>
      <c r="S37" s="227"/>
      <c r="T37" s="228">
        <v>23313.87</v>
      </c>
      <c r="U37" s="228">
        <v>9004.8989999999994</v>
      </c>
      <c r="V37" s="228">
        <v>6360.3190000000004</v>
      </c>
      <c r="W37" s="228">
        <v>2776.4450000000002</v>
      </c>
      <c r="X37" s="119"/>
      <c r="Y37" s="189"/>
      <c r="Z37" s="205">
        <v>40786</v>
      </c>
      <c r="AA37" s="101">
        <v>5.6011660000000001</v>
      </c>
      <c r="AB37" s="101">
        <v>0</v>
      </c>
      <c r="AC37" s="101">
        <v>11.189736187263801</v>
      </c>
      <c r="AF37" s="227"/>
      <c r="AG37" s="227"/>
      <c r="AI37" s="226"/>
      <c r="AJ37" s="189"/>
      <c r="AK37" s="205">
        <v>43708</v>
      </c>
      <c r="AL37" s="227">
        <v>6.3315868157805041E-3</v>
      </c>
      <c r="AM37" s="227">
        <v>1.070989198198028</v>
      </c>
      <c r="AN37" s="227"/>
      <c r="AO37" s="227">
        <v>0.23809761265497359</v>
      </c>
      <c r="AP37" s="227">
        <v>5.8031796811193823</v>
      </c>
      <c r="AQ37" s="227">
        <v>5.6900861208263649</v>
      </c>
      <c r="AR37" s="227">
        <v>2.0958638498598239</v>
      </c>
      <c r="AS37" s="227">
        <v>2.5431055098341013</v>
      </c>
      <c r="AT37" s="227"/>
      <c r="AU37" s="227">
        <v>2.9428732895758376</v>
      </c>
      <c r="AV37" s="227">
        <v>4.055669912143407</v>
      </c>
      <c r="AW37" s="226"/>
      <c r="AX37" s="226"/>
      <c r="AY37" s="226"/>
      <c r="AZ37" s="189"/>
      <c r="BA37" s="205">
        <v>43708</v>
      </c>
      <c r="BB37" s="101">
        <v>4.4205041307026738</v>
      </c>
      <c r="BC37" s="101">
        <v>6.4684558947623261</v>
      </c>
      <c r="BD37" s="101">
        <v>7.9245251696443919</v>
      </c>
      <c r="BE37" s="226"/>
      <c r="BF37" s="228">
        <v>6779.732</v>
      </c>
      <c r="BG37" s="228">
        <v>30205.496999999999</v>
      </c>
      <c r="BH37" s="228">
        <v>19763.437999999998</v>
      </c>
      <c r="BI37" s="226"/>
      <c r="BJ37" s="226"/>
      <c r="BK37" s="228"/>
      <c r="BL37" s="228"/>
      <c r="BM37" s="228"/>
      <c r="BN37" s="226"/>
      <c r="BO37" s="226"/>
      <c r="BP37" s="226"/>
      <c r="BQ37" s="226"/>
      <c r="BR37" s="189"/>
      <c r="BS37" s="206">
        <v>43678</v>
      </c>
      <c r="BT37" s="228">
        <v>9.9773799999999984</v>
      </c>
      <c r="BU37" s="228">
        <v>2.8677550000000003</v>
      </c>
      <c r="BV37" s="226">
        <v>347.91605280088424</v>
      </c>
      <c r="BW37" s="228">
        <v>100</v>
      </c>
      <c r="BX37" s="226"/>
      <c r="BY37" s="226"/>
      <c r="BZ37" s="226"/>
      <c r="CA37" s="121"/>
      <c r="CB37" s="226"/>
      <c r="CC37" s="226"/>
      <c r="CD37" s="226"/>
      <c r="CE37" s="226"/>
      <c r="CF37" s="226"/>
      <c r="CG37" s="227"/>
      <c r="CH37" s="227"/>
      <c r="CI37" s="189"/>
      <c r="CJ37" s="205">
        <v>43708</v>
      </c>
      <c r="CK37" s="101">
        <v>0.01</v>
      </c>
      <c r="CL37" s="101">
        <v>0.16666666666666666</v>
      </c>
      <c r="CM37" s="101">
        <v>0.42833333333333329</v>
      </c>
      <c r="CN37" s="101">
        <v>0.03</v>
      </c>
      <c r="CO37" s="101">
        <v>0.29666666666666669</v>
      </c>
      <c r="CP37" s="227">
        <v>0.53166666666666662</v>
      </c>
      <c r="CQ37" s="99"/>
      <c r="CR37" s="99"/>
      <c r="CS37" s="99"/>
      <c r="CT37" s="99"/>
      <c r="CU37" s="99"/>
      <c r="CV37" s="99"/>
      <c r="CW37" s="120"/>
      <c r="CX37" s="189"/>
      <c r="CY37" s="205">
        <v>43708</v>
      </c>
      <c r="CZ37" s="101">
        <v>0</v>
      </c>
      <c r="DA37" s="101">
        <v>0.02</v>
      </c>
      <c r="DB37" s="101">
        <v>0.15333333333333335</v>
      </c>
      <c r="DC37" s="101">
        <v>0.03</v>
      </c>
      <c r="DD37" s="101">
        <v>0.02</v>
      </c>
      <c r="DE37" s="227">
        <v>0.39833333333333337</v>
      </c>
      <c r="DF37" s="207"/>
      <c r="DG37" s="207"/>
      <c r="DH37" s="207"/>
      <c r="DI37" s="207"/>
      <c r="DJ37" s="99"/>
      <c r="DK37" s="99"/>
    </row>
    <row r="38" spans="1:115">
      <c r="B38" s="205">
        <v>43738</v>
      </c>
      <c r="C38" s="101">
        <v>6.0615704665747172</v>
      </c>
      <c r="D38" s="101">
        <v>3.5448260916774998</v>
      </c>
      <c r="E38" s="101">
        <v>5.2968464824326045</v>
      </c>
      <c r="F38" s="101">
        <v>7.2429716991607718</v>
      </c>
      <c r="H38" s="228">
        <v>23434.899000000001</v>
      </c>
      <c r="I38" s="228">
        <v>9049.7360000000008</v>
      </c>
      <c r="J38" s="228">
        <v>40497.004999999997</v>
      </c>
      <c r="K38" s="228">
        <v>4732.42</v>
      </c>
      <c r="L38" s="118"/>
      <c r="M38" s="189"/>
      <c r="N38" s="205">
        <v>43738</v>
      </c>
      <c r="O38" s="101">
        <v>6.0615704665747172</v>
      </c>
      <c r="P38" s="101">
        <v>6.4492677880101601</v>
      </c>
      <c r="Q38" s="101">
        <v>5.1413890210703972</v>
      </c>
      <c r="R38" s="101">
        <v>11.377183475710817</v>
      </c>
      <c r="S38" s="227"/>
      <c r="T38" s="228">
        <v>23434.899000000001</v>
      </c>
      <c r="U38" s="228">
        <v>9073.99</v>
      </c>
      <c r="V38" s="228">
        <v>6387.7610000000004</v>
      </c>
      <c r="W38" s="228">
        <v>2795.3</v>
      </c>
      <c r="X38" s="119"/>
      <c r="Y38" s="189"/>
      <c r="Z38" s="205">
        <v>40816</v>
      </c>
      <c r="AA38" s="101">
        <v>5.6919279999999999</v>
      </c>
      <c r="AB38" s="101">
        <v>0</v>
      </c>
      <c r="AC38" s="101">
        <v>11.4231633071972</v>
      </c>
      <c r="AF38" s="227"/>
      <c r="AG38" s="227"/>
      <c r="AI38" s="226"/>
      <c r="AJ38" s="189"/>
      <c r="AK38" s="205">
        <v>43738</v>
      </c>
      <c r="AL38" s="227">
        <v>6.5074130316217903E-3</v>
      </c>
      <c r="AM38" s="227">
        <v>1.0384769171492052</v>
      </c>
      <c r="AN38" s="227"/>
      <c r="AO38" s="227">
        <v>0.22670202608243631</v>
      </c>
      <c r="AP38" s="227">
        <v>5.1116914510771849</v>
      </c>
      <c r="AQ38" s="227">
        <v>4.211194031035121</v>
      </c>
      <c r="AR38" s="227">
        <v>2.0796520227584745</v>
      </c>
      <c r="AS38" s="227">
        <v>2.1298897753481016</v>
      </c>
      <c r="AT38" s="227"/>
      <c r="AU38" s="227">
        <v>2.6320760607986089</v>
      </c>
      <c r="AV38" s="227">
        <v>3.5926553622754493</v>
      </c>
      <c r="AW38" s="226"/>
      <c r="AX38" s="226"/>
      <c r="AY38" s="226"/>
      <c r="AZ38" s="189"/>
      <c r="BA38" s="205">
        <v>43738</v>
      </c>
      <c r="BB38" s="101">
        <v>6.0956394714150486</v>
      </c>
      <c r="BC38" s="101">
        <v>6.2535229597306508</v>
      </c>
      <c r="BD38" s="101">
        <v>7.7757079360261772</v>
      </c>
      <c r="BE38" s="226"/>
      <c r="BF38" s="228">
        <v>6817.692</v>
      </c>
      <c r="BG38" s="228">
        <v>30143.334999999999</v>
      </c>
      <c r="BH38" s="228">
        <v>19772.54</v>
      </c>
      <c r="BI38" s="226"/>
      <c r="BJ38" s="226"/>
      <c r="BK38" s="228"/>
      <c r="BL38" s="228"/>
      <c r="BM38" s="228"/>
      <c r="BN38" s="226"/>
      <c r="BO38" s="226"/>
      <c r="BP38" s="226"/>
      <c r="BQ38" s="226"/>
      <c r="BR38" s="189"/>
      <c r="BS38" s="206">
        <v>43709</v>
      </c>
      <c r="BT38" s="228">
        <v>9.8941189999999999</v>
      </c>
      <c r="BU38" s="228">
        <v>3.0790329999999999</v>
      </c>
      <c r="BV38" s="226">
        <v>321.33851764498792</v>
      </c>
      <c r="BW38" s="228">
        <v>100</v>
      </c>
      <c r="BX38" s="226"/>
      <c r="BY38" s="226"/>
      <c r="BZ38" s="226"/>
      <c r="CA38" s="121"/>
      <c r="CB38" s="226"/>
      <c r="CC38" s="226"/>
      <c r="CD38" s="226"/>
      <c r="CE38" s="226"/>
      <c r="CF38" s="226"/>
      <c r="CG38" s="227"/>
      <c r="CH38" s="227"/>
      <c r="CI38" s="189"/>
      <c r="CJ38" s="205">
        <v>43738</v>
      </c>
      <c r="CK38" s="101">
        <v>0.01</v>
      </c>
      <c r="CL38" s="101">
        <v>0.16500000000000001</v>
      </c>
      <c r="CM38" s="101">
        <v>0.39999999999999997</v>
      </c>
      <c r="CN38" s="101">
        <v>0.03</v>
      </c>
      <c r="CO38" s="101">
        <v>0.29166666666666669</v>
      </c>
      <c r="CP38" s="227">
        <v>0.53166666666666673</v>
      </c>
      <c r="CQ38" s="99"/>
      <c r="CR38" s="99"/>
      <c r="CS38" s="99"/>
      <c r="CT38" s="99"/>
      <c r="CU38" s="99"/>
      <c r="CV38" s="99"/>
      <c r="CW38" s="120"/>
      <c r="CX38" s="189"/>
      <c r="CY38" s="205">
        <v>43738</v>
      </c>
      <c r="CZ38" s="101">
        <v>0</v>
      </c>
      <c r="DA38" s="101">
        <v>1.8333333333333333E-2</v>
      </c>
      <c r="DB38" s="101">
        <v>0.14333333333333334</v>
      </c>
      <c r="DC38" s="101">
        <v>0.03</v>
      </c>
      <c r="DD38" s="101">
        <v>-1.6666666666666681E-3</v>
      </c>
      <c r="DE38" s="227">
        <v>0.39666666666666667</v>
      </c>
      <c r="DF38" s="207"/>
      <c r="DG38" s="207"/>
      <c r="DH38" s="207"/>
      <c r="DI38" s="207"/>
      <c r="DJ38" s="99"/>
      <c r="DK38" s="99"/>
    </row>
    <row r="39" spans="1:115">
      <c r="B39" s="205">
        <v>43769</v>
      </c>
      <c r="C39" s="101">
        <v>5.7214890079150926</v>
      </c>
      <c r="D39" s="101">
        <v>2.0237523466066332</v>
      </c>
      <c r="E39" s="101">
        <v>5.8206408186848524</v>
      </c>
      <c r="F39" s="101">
        <v>19.410980139316301</v>
      </c>
      <c r="H39" s="228">
        <v>23513.953000000001</v>
      </c>
      <c r="I39" s="228">
        <v>9000.3119999999981</v>
      </c>
      <c r="J39" s="228">
        <v>40581.692999999999</v>
      </c>
      <c r="K39" s="228">
        <v>4800.5649999999996</v>
      </c>
      <c r="L39" s="118"/>
      <c r="M39" s="189"/>
      <c r="N39" s="205">
        <v>43769</v>
      </c>
      <c r="O39" s="101">
        <v>5.7214890079150926</v>
      </c>
      <c r="P39" s="101">
        <v>5.9031316527936362</v>
      </c>
      <c r="Q39" s="101">
        <v>5.500107837533541</v>
      </c>
      <c r="R39" s="101">
        <v>11.868597141078286</v>
      </c>
      <c r="S39" s="227"/>
      <c r="T39" s="228">
        <v>23513.953000000001</v>
      </c>
      <c r="U39" s="228">
        <v>9085.0409999999993</v>
      </c>
      <c r="V39" s="228">
        <v>6432.4840000000004</v>
      </c>
      <c r="W39" s="228">
        <v>2846.134</v>
      </c>
      <c r="X39" s="119"/>
      <c r="Y39" s="189"/>
      <c r="Z39" s="205">
        <v>40847</v>
      </c>
      <c r="AA39" s="101">
        <v>5.9483050000000004</v>
      </c>
      <c r="AB39" s="101">
        <v>0</v>
      </c>
      <c r="AC39" s="101">
        <v>11.885255280659999</v>
      </c>
      <c r="AF39" s="227"/>
      <c r="AG39" s="227"/>
      <c r="AI39" s="226"/>
      <c r="AJ39" s="189"/>
      <c r="AK39" s="205">
        <v>43769</v>
      </c>
      <c r="AL39" s="227">
        <v>6.4431939230304297E-3</v>
      </c>
      <c r="AM39" s="227">
        <v>1.065243782783126</v>
      </c>
      <c r="AN39" s="227"/>
      <c r="AO39" s="227">
        <v>0.23246522021886296</v>
      </c>
      <c r="AP39" s="227">
        <v>5.0053958870108914</v>
      </c>
      <c r="AQ39" s="227">
        <v>4.1253927858186072</v>
      </c>
      <c r="AR39" s="227">
        <v>2.0833464297632291</v>
      </c>
      <c r="AS39" s="227">
        <v>2.1197138816006649</v>
      </c>
      <c r="AT39" s="227"/>
      <c r="AU39" s="227">
        <v>2.6060585960486673</v>
      </c>
      <c r="AV39" s="227">
        <v>3.5839659782635196</v>
      </c>
      <c r="AW39" s="226"/>
      <c r="AX39" s="226"/>
      <c r="AY39" s="226"/>
      <c r="AZ39" s="189"/>
      <c r="BA39" s="205">
        <v>43769</v>
      </c>
      <c r="BB39" s="101">
        <v>4.425732219831402</v>
      </c>
      <c r="BC39" s="101">
        <v>6.0793352714255677</v>
      </c>
      <c r="BD39" s="101">
        <v>7.4422544188135875</v>
      </c>
      <c r="BE39" s="226"/>
      <c r="BF39" s="228">
        <v>6772.0150000000003</v>
      </c>
      <c r="BG39" s="228">
        <v>30130.278999999999</v>
      </c>
      <c r="BH39" s="228">
        <v>19756.933000000001</v>
      </c>
      <c r="BI39" s="226"/>
      <c r="BJ39" s="226"/>
      <c r="BK39" s="228"/>
      <c r="BL39" s="228"/>
      <c r="BM39" s="228"/>
      <c r="BN39" s="226"/>
      <c r="BO39" s="226"/>
      <c r="BP39" s="226"/>
      <c r="BQ39" s="226"/>
      <c r="BR39" s="189"/>
      <c r="BS39" s="206">
        <v>43739</v>
      </c>
      <c r="BT39" s="228">
        <v>9.8973269999999989</v>
      </c>
      <c r="BU39" s="228">
        <v>3.0645579999999999</v>
      </c>
      <c r="BV39" s="226">
        <v>322.96099470135658</v>
      </c>
      <c r="BW39" s="228">
        <v>100</v>
      </c>
      <c r="BX39" s="226"/>
      <c r="BY39" s="226"/>
      <c r="BZ39" s="226"/>
      <c r="CA39" s="121"/>
      <c r="CB39" s="226"/>
      <c r="CC39" s="226"/>
      <c r="CD39" s="226"/>
      <c r="CE39" s="226"/>
      <c r="CF39" s="226"/>
      <c r="CG39" s="227"/>
      <c r="CH39" s="227"/>
      <c r="CI39" s="189"/>
      <c r="CJ39" s="205">
        <v>43769</v>
      </c>
      <c r="CK39" s="101">
        <v>0.01</v>
      </c>
      <c r="CL39" s="101">
        <v>0.16500000000000001</v>
      </c>
      <c r="CM39" s="101">
        <v>0.39333333333333331</v>
      </c>
      <c r="CN39" s="101">
        <v>0.03</v>
      </c>
      <c r="CO39" s="101">
        <v>0.27666666666666667</v>
      </c>
      <c r="CP39" s="227">
        <v>0.53666666666666663</v>
      </c>
      <c r="CQ39" s="99"/>
      <c r="CR39" s="99"/>
      <c r="CS39" s="99"/>
      <c r="CT39" s="99"/>
      <c r="CU39" s="99"/>
      <c r="CV39" s="99"/>
      <c r="CW39" s="120"/>
      <c r="CX39" s="189"/>
      <c r="CY39" s="205">
        <v>43769</v>
      </c>
      <c r="CZ39" s="101">
        <v>0</v>
      </c>
      <c r="DA39" s="101">
        <v>1.8333333333333333E-2</v>
      </c>
      <c r="DB39" s="101">
        <v>0.13</v>
      </c>
      <c r="DC39" s="101">
        <v>2.8333333333333332E-2</v>
      </c>
      <c r="DD39" s="101">
        <v>-1.6666666666666666E-2</v>
      </c>
      <c r="DE39" s="227">
        <v>0.38833333333333336</v>
      </c>
      <c r="DF39" s="207"/>
      <c r="DG39" s="207"/>
      <c r="DH39" s="207"/>
      <c r="DI39" s="207"/>
      <c r="DJ39" s="99"/>
      <c r="DK39" s="99"/>
    </row>
    <row r="40" spans="1:115">
      <c r="B40" s="205">
        <v>43799</v>
      </c>
      <c r="C40" s="101">
        <v>5.9536704803446527</v>
      </c>
      <c r="D40" s="101">
        <v>1.7395240330387196</v>
      </c>
      <c r="E40" s="101">
        <v>6.1934988261809876</v>
      </c>
      <c r="F40" s="101">
        <v>19.883492578937599</v>
      </c>
      <c r="H40" s="228">
        <v>23612.567999999999</v>
      </c>
      <c r="I40" s="228">
        <v>8932.3670000000002</v>
      </c>
      <c r="J40" s="228">
        <v>40893.514999999999</v>
      </c>
      <c r="K40" s="228">
        <v>5187.692</v>
      </c>
      <c r="L40" s="118"/>
      <c r="M40" s="189"/>
      <c r="N40" s="205">
        <v>43799</v>
      </c>
      <c r="O40" s="101">
        <v>5.9536704803446527</v>
      </c>
      <c r="P40" s="101">
        <v>6.6040086218962513</v>
      </c>
      <c r="Q40" s="101">
        <v>5.7975327553438483</v>
      </c>
      <c r="R40" s="101">
        <v>10.261470037635556</v>
      </c>
      <c r="S40" s="227"/>
      <c r="T40" s="228">
        <v>23612.567999999999</v>
      </c>
      <c r="U40" s="228">
        <v>9139.7160000000003</v>
      </c>
      <c r="V40" s="228">
        <v>6470.1189999999997</v>
      </c>
      <c r="W40" s="228">
        <v>2830.692</v>
      </c>
      <c r="X40" s="119"/>
      <c r="Y40" s="189"/>
      <c r="Z40" s="205">
        <v>40877</v>
      </c>
      <c r="AA40" s="101">
        <v>5.9127099999999997</v>
      </c>
      <c r="AB40" s="101">
        <v>0</v>
      </c>
      <c r="AC40" s="101">
        <v>11.922822870402401</v>
      </c>
      <c r="AF40" s="227"/>
      <c r="AG40" s="227"/>
      <c r="AI40" s="226"/>
      <c r="AJ40" s="189"/>
      <c r="AK40" s="205">
        <v>43799</v>
      </c>
      <c r="AL40" s="227">
        <v>7.1032266424065149E-3</v>
      </c>
      <c r="AM40" s="227">
        <v>1.0530324472192945</v>
      </c>
      <c r="AN40" s="227"/>
      <c r="AO40" s="227">
        <v>0.23199838502453485</v>
      </c>
      <c r="AP40" s="227">
        <v>4.9369904599262648</v>
      </c>
      <c r="AQ40" s="227">
        <v>4.1848037292658988</v>
      </c>
      <c r="AR40" s="227">
        <v>2.0635692474915879</v>
      </c>
      <c r="AS40" s="227">
        <v>1.91431854542975</v>
      </c>
      <c r="AT40" s="227"/>
      <c r="AU40" s="227">
        <v>2.5168188770819278</v>
      </c>
      <c r="AV40" s="227">
        <v>3.3987764047142059</v>
      </c>
      <c r="AW40" s="226"/>
      <c r="AX40" s="226"/>
      <c r="AY40" s="226"/>
      <c r="AZ40" s="189"/>
      <c r="BA40" s="205">
        <v>43799</v>
      </c>
      <c r="BB40" s="101">
        <v>2.3966715467077737</v>
      </c>
      <c r="BC40" s="101">
        <v>7.3565298769563192</v>
      </c>
      <c r="BD40" s="101">
        <v>7.5775732639540738</v>
      </c>
      <c r="BE40" s="226"/>
      <c r="BF40" s="228">
        <v>6768.335</v>
      </c>
      <c r="BG40" s="228">
        <v>30727.703000000001</v>
      </c>
      <c r="BH40" s="228">
        <v>19866.344000000001</v>
      </c>
      <c r="BI40" s="226"/>
      <c r="BJ40" s="226"/>
      <c r="BK40" s="228"/>
      <c r="BL40" s="228"/>
      <c r="BM40" s="228"/>
      <c r="BN40" s="226"/>
      <c r="BO40" s="226"/>
      <c r="BP40" s="226"/>
      <c r="BQ40" s="226"/>
      <c r="BR40" s="189"/>
      <c r="BS40" s="206">
        <v>43770</v>
      </c>
      <c r="BT40" s="228">
        <v>10.261448</v>
      </c>
      <c r="BU40" s="228">
        <v>3.1146250000000002</v>
      </c>
      <c r="BV40" s="226">
        <v>329.46014367700769</v>
      </c>
      <c r="BW40" s="228">
        <v>100</v>
      </c>
      <c r="BX40" s="226"/>
      <c r="BY40" s="226"/>
      <c r="BZ40" s="226"/>
      <c r="CA40" s="121"/>
      <c r="CB40" s="226"/>
      <c r="CC40" s="226"/>
      <c r="CD40" s="226"/>
      <c r="CE40" s="226"/>
      <c r="CF40" s="226"/>
      <c r="CG40" s="227"/>
      <c r="CH40" s="227"/>
      <c r="CI40" s="189"/>
      <c r="CJ40" s="205">
        <v>43799</v>
      </c>
      <c r="CK40" s="101">
        <v>0.01</v>
      </c>
      <c r="CL40" s="101">
        <v>0.16166666666666668</v>
      </c>
      <c r="CM40" s="101">
        <v>0.39166666666666666</v>
      </c>
      <c r="CN40" s="101">
        <v>0.03</v>
      </c>
      <c r="CO40" s="101">
        <v>0.26500000000000001</v>
      </c>
      <c r="CP40" s="227">
        <v>0.53333333333333333</v>
      </c>
      <c r="CQ40" s="99"/>
      <c r="CR40" s="99"/>
      <c r="CS40" s="99"/>
      <c r="CT40" s="99"/>
      <c r="CU40" s="99"/>
      <c r="CV40" s="99"/>
      <c r="CW40" s="120"/>
      <c r="CX40" s="189"/>
      <c r="CY40" s="205">
        <v>43799</v>
      </c>
      <c r="CZ40" s="101">
        <v>0</v>
      </c>
      <c r="DA40" s="101">
        <v>0.02</v>
      </c>
      <c r="DB40" s="101">
        <v>0.11333333333333333</v>
      </c>
      <c r="DC40" s="101">
        <v>2.6666666666666661E-2</v>
      </c>
      <c r="DD40" s="101">
        <v>-2.8333333333333339E-2</v>
      </c>
      <c r="DE40" s="227">
        <v>0.35833333333333339</v>
      </c>
      <c r="DF40" s="207"/>
      <c r="DG40" s="207"/>
      <c r="DH40" s="207"/>
      <c r="DI40" s="207"/>
      <c r="DJ40" s="99"/>
      <c r="DK40" s="99"/>
    </row>
    <row r="41" spans="1:115">
      <c r="B41" s="205">
        <v>43830</v>
      </c>
      <c r="C41" s="101">
        <v>5.7706507426967146</v>
      </c>
      <c r="D41" s="101">
        <v>-0.35698586408584587</v>
      </c>
      <c r="E41" s="101">
        <v>6.2844764484933924</v>
      </c>
      <c r="F41" s="101">
        <v>22.697256967479952</v>
      </c>
      <c r="H41" s="228">
        <v>23519.511999999999</v>
      </c>
      <c r="I41" s="228">
        <v>8838.1550000000007</v>
      </c>
      <c r="J41" s="228">
        <v>41212.790999999997</v>
      </c>
      <c r="K41" s="228">
        <v>5783.2529999999997</v>
      </c>
      <c r="L41" s="118"/>
      <c r="M41" s="189"/>
      <c r="N41" s="205">
        <v>43830</v>
      </c>
      <c r="O41" s="101">
        <v>5.7706507426967146</v>
      </c>
      <c r="P41" s="101">
        <v>4.8091162077051886</v>
      </c>
      <c r="Q41" s="101">
        <v>5.7657088861230221</v>
      </c>
      <c r="R41" s="101">
        <v>8.9455530899837257</v>
      </c>
      <c r="S41" s="227"/>
      <c r="T41" s="228">
        <v>23519.511999999999</v>
      </c>
      <c r="U41" s="228">
        <v>8877.4380000000001</v>
      </c>
      <c r="V41" s="228">
        <v>6493.0510000000004</v>
      </c>
      <c r="W41" s="228">
        <v>2809.2939999999999</v>
      </c>
      <c r="X41" s="119"/>
      <c r="Y41" s="189"/>
      <c r="Z41" s="205">
        <v>40908</v>
      </c>
      <c r="AA41" s="101">
        <v>5.5472929999999998</v>
      </c>
      <c r="AB41" s="101">
        <v>0</v>
      </c>
      <c r="AC41" s="101">
        <v>11.2436711811875</v>
      </c>
      <c r="AF41" s="227"/>
      <c r="AG41" s="227"/>
      <c r="AI41" s="226"/>
      <c r="AJ41" s="189"/>
      <c r="AK41" s="205">
        <v>43830</v>
      </c>
      <c r="AL41" s="227">
        <v>6.4669243848690973E-3</v>
      </c>
      <c r="AM41" s="227">
        <v>0.81311860630076027</v>
      </c>
      <c r="AN41" s="227"/>
      <c r="AO41" s="227">
        <v>0.24064084491622323</v>
      </c>
      <c r="AP41" s="227">
        <v>4.4572215313589396</v>
      </c>
      <c r="AQ41" s="227">
        <v>4.0137525654808925</v>
      </c>
      <c r="AR41" s="227">
        <v>1.9743735177541868</v>
      </c>
      <c r="AS41" s="227">
        <v>1.3029961294473738</v>
      </c>
      <c r="AT41" s="227"/>
      <c r="AU41" s="227">
        <v>2.2057296025900337</v>
      </c>
      <c r="AV41" s="227">
        <v>2.9306641383918</v>
      </c>
      <c r="AW41" s="226"/>
      <c r="AX41" s="226"/>
      <c r="AY41" s="226"/>
      <c r="AZ41" s="189"/>
      <c r="BA41" s="205">
        <v>43830</v>
      </c>
      <c r="BB41" s="101">
        <v>-0.44993636631083245</v>
      </c>
      <c r="BC41" s="101">
        <v>7.2143769710397709</v>
      </c>
      <c r="BD41" s="101">
        <v>8.7088434449596122</v>
      </c>
      <c r="BE41" s="226"/>
      <c r="BF41" s="228">
        <v>6757.5290000000005</v>
      </c>
      <c r="BG41" s="228">
        <v>31069.308000000001</v>
      </c>
      <c r="BH41" s="228">
        <v>20364.507000000001</v>
      </c>
      <c r="BI41" s="226"/>
      <c r="BJ41" s="226"/>
      <c r="BK41" s="228"/>
      <c r="BL41" s="228"/>
      <c r="BM41" s="228"/>
      <c r="BN41" s="226"/>
      <c r="BO41" s="226"/>
      <c r="BP41" s="226"/>
      <c r="BQ41" s="226"/>
      <c r="BR41" s="189"/>
      <c r="BS41" s="206">
        <v>43800</v>
      </c>
      <c r="BT41" s="228">
        <v>10.988250000000001</v>
      </c>
      <c r="BU41" s="228">
        <v>3.5294659999999998</v>
      </c>
      <c r="BV41" s="226">
        <v>311.32896591155719</v>
      </c>
      <c r="BW41" s="228">
        <v>100</v>
      </c>
      <c r="BX41" s="226"/>
      <c r="BY41" s="226"/>
      <c r="BZ41" s="226"/>
      <c r="CA41" s="121"/>
      <c r="CB41" s="226"/>
      <c r="CC41" s="226"/>
      <c r="CD41" s="226"/>
      <c r="CE41" s="226"/>
      <c r="CF41" s="226"/>
      <c r="CG41" s="227"/>
      <c r="CH41" s="227"/>
      <c r="CI41" s="189"/>
      <c r="CJ41" s="205">
        <v>43830</v>
      </c>
      <c r="CK41" s="101">
        <v>0.01</v>
      </c>
      <c r="CL41" s="101">
        <v>0.16333333333333333</v>
      </c>
      <c r="CM41" s="101">
        <v>0.38499999999999995</v>
      </c>
      <c r="CN41" s="101">
        <v>0.03</v>
      </c>
      <c r="CO41" s="101">
        <v>0.25</v>
      </c>
      <c r="CP41" s="227">
        <v>0.52833333333333343</v>
      </c>
      <c r="CQ41" s="99"/>
      <c r="CR41" s="99"/>
      <c r="CS41" s="99"/>
      <c r="CT41" s="99"/>
      <c r="CU41" s="99"/>
      <c r="CV41" s="99"/>
      <c r="CW41" s="120"/>
      <c r="CX41" s="189"/>
      <c r="CY41" s="205">
        <v>43830</v>
      </c>
      <c r="CZ41" s="101">
        <v>0</v>
      </c>
      <c r="DA41" s="101">
        <v>1.6666666666666666E-2</v>
      </c>
      <c r="DB41" s="101">
        <v>0.10666666666666667</v>
      </c>
      <c r="DC41" s="101">
        <v>2.3333333333333334E-2</v>
      </c>
      <c r="DD41" s="101">
        <v>-3.1666666666666669E-2</v>
      </c>
      <c r="DE41" s="227">
        <v>0.34333333333333332</v>
      </c>
      <c r="DF41" s="207"/>
      <c r="DG41" s="207"/>
      <c r="DH41" s="207"/>
      <c r="DI41" s="207"/>
      <c r="DJ41" s="99"/>
      <c r="DK41" s="99"/>
    </row>
    <row r="42" spans="1:115">
      <c r="B42" s="205">
        <v>43861</v>
      </c>
      <c r="C42" s="101">
        <v>5.8062285965281069</v>
      </c>
      <c r="D42" s="101">
        <v>-2.522686854265932</v>
      </c>
      <c r="E42" s="101">
        <v>6.9564780080409783</v>
      </c>
      <c r="F42" s="101">
        <v>21.552310893354854</v>
      </c>
      <c r="H42" s="228">
        <v>23758.358</v>
      </c>
      <c r="I42" s="228">
        <v>8601.5570000000007</v>
      </c>
      <c r="J42" s="228">
        <v>41705.809000000001</v>
      </c>
      <c r="K42" s="228">
        <v>5705.8320000000003</v>
      </c>
      <c r="L42" s="118"/>
      <c r="M42" s="189"/>
      <c r="N42" s="205">
        <v>43861</v>
      </c>
      <c r="O42" s="101">
        <v>5.8062285965281069</v>
      </c>
      <c r="P42" s="101">
        <v>5.1553446585840934</v>
      </c>
      <c r="Q42" s="101">
        <v>5.6024725499119077</v>
      </c>
      <c r="R42" s="101">
        <v>7.7451078938034268</v>
      </c>
      <c r="S42" s="227"/>
      <c r="T42" s="228">
        <v>23758.358</v>
      </c>
      <c r="U42" s="228">
        <v>9080.0210000000006</v>
      </c>
      <c r="V42" s="228">
        <v>6516.1710000000003</v>
      </c>
      <c r="W42" s="228">
        <v>2797.6889999999999</v>
      </c>
      <c r="X42" s="119"/>
      <c r="Y42" s="189"/>
      <c r="Z42" s="205">
        <v>40939</v>
      </c>
      <c r="AA42" s="101">
        <v>5.5813419999999994</v>
      </c>
      <c r="AB42" s="101">
        <v>0</v>
      </c>
      <c r="AC42" s="101">
        <v>11.2426515570028</v>
      </c>
      <c r="AF42" s="227"/>
      <c r="AG42" s="227"/>
      <c r="AI42" s="226"/>
      <c r="AJ42" s="189"/>
      <c r="AK42" s="205">
        <v>43861</v>
      </c>
      <c r="AL42" s="227">
        <v>7.356922255290564E-3</v>
      </c>
      <c r="AM42" s="227">
        <v>0.79567256467185166</v>
      </c>
      <c r="AN42" s="227"/>
      <c r="AO42" s="227">
        <v>0.25459998181701732</v>
      </c>
      <c r="AP42" s="227">
        <v>4.4126219993360296</v>
      </c>
      <c r="AQ42" s="227">
        <v>4.0618180935062762</v>
      </c>
      <c r="AR42" s="227">
        <v>1.9780569014677754</v>
      </c>
      <c r="AS42" s="227">
        <v>1.2454462600152918</v>
      </c>
      <c r="AT42" s="227"/>
      <c r="AU42" s="227">
        <v>2.2028706997315246</v>
      </c>
      <c r="AV42" s="227">
        <v>2.9192198514932226</v>
      </c>
      <c r="AW42" s="226"/>
      <c r="AX42" s="226"/>
      <c r="AY42" s="226"/>
      <c r="AZ42" s="189"/>
      <c r="BA42" s="205">
        <v>43861</v>
      </c>
      <c r="BB42" s="101">
        <v>1.5143328467617012</v>
      </c>
      <c r="BC42" s="101">
        <v>7.4655112213508623</v>
      </c>
      <c r="BD42" s="101">
        <v>7.7743919725807187</v>
      </c>
      <c r="BE42" s="226"/>
      <c r="BF42" s="228">
        <v>6585.116</v>
      </c>
      <c r="BG42" s="228">
        <v>31116.714</v>
      </c>
      <c r="BH42" s="228">
        <v>20433.183000000001</v>
      </c>
      <c r="BI42" s="226"/>
      <c r="BJ42" s="226"/>
      <c r="BK42" s="228"/>
      <c r="BL42" s="228"/>
      <c r="BM42" s="228"/>
      <c r="BN42" s="226"/>
      <c r="BO42" s="226"/>
      <c r="BP42" s="226"/>
      <c r="BQ42" s="226"/>
      <c r="BR42" s="189"/>
      <c r="BS42" s="206">
        <v>43831</v>
      </c>
      <c r="BT42" s="228">
        <v>10.537241</v>
      </c>
      <c r="BU42" s="228">
        <v>3.6345960000000002</v>
      </c>
      <c r="BV42" s="226">
        <v>289.91505520833675</v>
      </c>
      <c r="BW42" s="228">
        <v>100</v>
      </c>
      <c r="BX42" s="226"/>
      <c r="BY42" s="226"/>
      <c r="BZ42" s="226"/>
      <c r="CA42" s="121"/>
      <c r="CB42" s="226"/>
      <c r="CC42" s="226"/>
      <c r="CD42" s="226"/>
      <c r="CE42" s="226"/>
      <c r="CF42" s="226"/>
      <c r="CG42" s="227"/>
      <c r="CH42" s="227"/>
      <c r="CI42" s="189"/>
      <c r="CJ42" s="205">
        <v>43861</v>
      </c>
      <c r="CK42" s="101">
        <v>0.01</v>
      </c>
      <c r="CL42" s="101">
        <v>0.155</v>
      </c>
      <c r="CM42" s="101">
        <v>0.37166666666666665</v>
      </c>
      <c r="CN42" s="101">
        <v>2.8333333333333332E-2</v>
      </c>
      <c r="CO42" s="101">
        <v>0.245</v>
      </c>
      <c r="CP42" s="227">
        <v>0.51833333333333342</v>
      </c>
      <c r="CQ42" s="99"/>
      <c r="CR42" s="99"/>
      <c r="CS42" s="99"/>
      <c r="CT42" s="99"/>
      <c r="CU42" s="99"/>
      <c r="CV42" s="99"/>
      <c r="CW42" s="120"/>
      <c r="CX42" s="189"/>
      <c r="CY42" s="205">
        <v>43861</v>
      </c>
      <c r="CZ42" s="101">
        <v>0</v>
      </c>
      <c r="DA42" s="101">
        <v>1.6666666666666666E-2</v>
      </c>
      <c r="DB42" s="101">
        <v>9.8333333333333328E-2</v>
      </c>
      <c r="DC42" s="101">
        <v>0.02</v>
      </c>
      <c r="DD42" s="101">
        <v>-5.000000000000001E-2</v>
      </c>
      <c r="DE42" s="227">
        <v>0.33500000000000002</v>
      </c>
      <c r="DF42" s="207"/>
      <c r="DG42" s="207"/>
      <c r="DH42" s="207"/>
      <c r="DI42" s="207"/>
      <c r="DJ42" s="99"/>
      <c r="DK42" s="99"/>
    </row>
    <row r="43" spans="1:115">
      <c r="B43" s="205">
        <v>43890</v>
      </c>
      <c r="C43" s="101">
        <v>6.0765453444416195</v>
      </c>
      <c r="D43" s="101">
        <v>-1.7797293600552488</v>
      </c>
      <c r="E43" s="101">
        <v>5.2606885786273594</v>
      </c>
      <c r="F43" s="101">
        <v>2.7310781403642403</v>
      </c>
      <c r="H43" s="228">
        <v>23884.126</v>
      </c>
      <c r="I43" s="228">
        <v>8559.6529999999984</v>
      </c>
      <c r="J43" s="228">
        <v>41478.767999999996</v>
      </c>
      <c r="K43" s="228">
        <v>5374.1750000000002</v>
      </c>
      <c r="L43" s="118"/>
      <c r="M43" s="189"/>
      <c r="N43" s="205">
        <v>43890</v>
      </c>
      <c r="O43" s="101">
        <v>6.0765453444416195</v>
      </c>
      <c r="P43" s="101">
        <v>5.3968397507273114</v>
      </c>
      <c r="Q43" s="101">
        <v>5.6952974531012002</v>
      </c>
      <c r="R43" s="101">
        <v>6.6851892164388582</v>
      </c>
      <c r="S43" s="227"/>
      <c r="T43" s="228">
        <v>23884.126</v>
      </c>
      <c r="U43" s="228">
        <v>9160.9310000000005</v>
      </c>
      <c r="V43" s="228">
        <v>6533.7809999999999</v>
      </c>
      <c r="W43" s="228">
        <v>2793.4769999999999</v>
      </c>
      <c r="X43" s="119"/>
      <c r="Y43" s="189"/>
      <c r="Z43" s="205">
        <v>40968</v>
      </c>
      <c r="AA43" s="101">
        <v>5.9886559999999998</v>
      </c>
      <c r="AB43" s="101">
        <v>0</v>
      </c>
      <c r="AC43" s="101">
        <v>12.083589333558599</v>
      </c>
      <c r="AF43" s="227"/>
      <c r="AG43" s="227"/>
      <c r="AI43" s="226"/>
      <c r="AJ43" s="189"/>
      <c r="AK43" s="205">
        <v>43890</v>
      </c>
      <c r="AL43" s="227">
        <v>7.4662983437455447E-3</v>
      </c>
      <c r="AM43" s="227">
        <v>0.79524254130245686</v>
      </c>
      <c r="AN43" s="227"/>
      <c r="AO43" s="227">
        <v>0.25020797224371483</v>
      </c>
      <c r="AP43" s="227">
        <v>4.3679497760195254</v>
      </c>
      <c r="AQ43" s="227">
        <v>4.0957730236296497</v>
      </c>
      <c r="AR43" s="227">
        <v>1.9795193261768473</v>
      </c>
      <c r="AS43" s="227">
        <v>1.2415397784624063</v>
      </c>
      <c r="AT43" s="227"/>
      <c r="AU43" s="227">
        <v>2.1993696976940083</v>
      </c>
      <c r="AV43" s="227">
        <v>2.9744928981916776</v>
      </c>
      <c r="AW43" s="226"/>
      <c r="AX43" s="226"/>
      <c r="AY43" s="226"/>
      <c r="AZ43" s="189"/>
      <c r="BA43" s="205">
        <v>43890</v>
      </c>
      <c r="BB43" s="101">
        <v>1.9922784611319466</v>
      </c>
      <c r="BC43" s="101">
        <v>5.7052508758993703</v>
      </c>
      <c r="BD43" s="101">
        <v>7.3216124462405885</v>
      </c>
      <c r="BE43" s="226"/>
      <c r="BF43" s="228">
        <v>6584.8519999999999</v>
      </c>
      <c r="BG43" s="228">
        <v>31101.249</v>
      </c>
      <c r="BH43" s="228">
        <v>20496.082999999999</v>
      </c>
      <c r="BI43" s="226"/>
      <c r="BJ43" s="226"/>
      <c r="BK43" s="228"/>
      <c r="BL43" s="228"/>
      <c r="BM43" s="228"/>
      <c r="BN43" s="226"/>
      <c r="BO43" s="226"/>
      <c r="BP43" s="226"/>
      <c r="BQ43" s="226"/>
      <c r="BR43" s="189"/>
      <c r="BS43" s="206">
        <v>43862</v>
      </c>
      <c r="BT43" s="228">
        <v>10.222045</v>
      </c>
      <c r="BU43" s="228">
        <v>3.3284340000000001</v>
      </c>
      <c r="BV43" s="226">
        <v>307.11274431158915</v>
      </c>
      <c r="BW43" s="228">
        <v>100</v>
      </c>
      <c r="BX43" s="226"/>
      <c r="BY43" s="226"/>
      <c r="BZ43" s="226"/>
      <c r="CA43" s="121"/>
      <c r="CB43" s="226"/>
      <c r="CC43" s="226"/>
      <c r="CD43" s="226"/>
      <c r="CE43" s="226"/>
      <c r="CF43" s="226"/>
      <c r="CG43" s="227"/>
      <c r="CH43" s="227"/>
      <c r="CI43" s="189"/>
      <c r="CJ43" s="205">
        <v>43890</v>
      </c>
      <c r="CK43" s="101">
        <v>0.01</v>
      </c>
      <c r="CL43" s="101">
        <v>0.13499999999999998</v>
      </c>
      <c r="CM43" s="101">
        <v>0.36833333333333335</v>
      </c>
      <c r="CN43" s="101">
        <v>2.6666666666666661E-2</v>
      </c>
      <c r="CO43" s="101">
        <v>0.255</v>
      </c>
      <c r="CP43" s="227">
        <v>0.50833333333333341</v>
      </c>
      <c r="CQ43" s="99"/>
      <c r="CR43" s="99"/>
      <c r="CS43" s="99"/>
      <c r="CT43" s="99"/>
      <c r="CU43" s="99"/>
      <c r="CV43" s="99"/>
      <c r="CW43" s="120"/>
      <c r="CX43" s="189"/>
      <c r="CY43" s="205">
        <v>43890</v>
      </c>
      <c r="CZ43" s="101">
        <v>0</v>
      </c>
      <c r="DA43" s="101">
        <v>1.8333333333333333E-2</v>
      </c>
      <c r="DB43" s="101">
        <v>8.8333333333333333E-2</v>
      </c>
      <c r="DC43" s="101">
        <v>1.4999999999999999E-2</v>
      </c>
      <c r="DD43" s="101">
        <v>-6.3333333333333339E-2</v>
      </c>
      <c r="DE43" s="227">
        <v>0.32166666666666671</v>
      </c>
      <c r="DF43" s="207"/>
      <c r="DG43" s="207"/>
      <c r="DH43" s="207"/>
      <c r="DI43" s="207"/>
      <c r="DJ43" s="99"/>
      <c r="DK43" s="99"/>
    </row>
    <row r="44" spans="1:115">
      <c r="B44" s="205">
        <v>43921</v>
      </c>
      <c r="C44" s="101">
        <v>6.2355148345573319</v>
      </c>
      <c r="D44" s="101">
        <v>-0.88582682768675314</v>
      </c>
      <c r="E44" s="101">
        <v>6.742971461142</v>
      </c>
      <c r="F44" s="101">
        <v>12.021673986949132</v>
      </c>
      <c r="H44" s="228">
        <v>24007.687000000002</v>
      </c>
      <c r="I44" s="228">
        <v>8704.9549999999999</v>
      </c>
      <c r="J44" s="228">
        <v>42143.991000000002</v>
      </c>
      <c r="K44" s="228">
        <v>5697.5309999999999</v>
      </c>
      <c r="L44" s="118"/>
      <c r="M44" s="189"/>
      <c r="N44" s="205">
        <v>43921</v>
      </c>
      <c r="O44" s="101">
        <v>6.2355148345573319</v>
      </c>
      <c r="P44" s="101">
        <v>7.2867760042504282</v>
      </c>
      <c r="Q44" s="101">
        <v>5.3323742674248997</v>
      </c>
      <c r="R44" s="101">
        <v>4.2593388917510522</v>
      </c>
      <c r="S44" s="227"/>
      <c r="T44" s="228">
        <v>24007.687000000002</v>
      </c>
      <c r="U44" s="228">
        <v>9357.5290000000005</v>
      </c>
      <c r="V44" s="228">
        <v>6545.7539999999999</v>
      </c>
      <c r="W44" s="228">
        <v>2766.41</v>
      </c>
      <c r="X44" s="119"/>
      <c r="Y44" s="189"/>
      <c r="Z44" s="205">
        <v>40999</v>
      </c>
      <c r="AA44" s="101">
        <v>6.2409399999999993</v>
      </c>
      <c r="AB44" s="101">
        <v>0</v>
      </c>
      <c r="AC44" s="101">
        <v>12.3388815432403</v>
      </c>
      <c r="AF44" s="227"/>
      <c r="AG44" s="227"/>
      <c r="AI44" s="226"/>
      <c r="AJ44" s="189"/>
      <c r="AK44" s="205">
        <v>43921</v>
      </c>
      <c r="AL44" s="227">
        <v>6.6828040612914863E-3</v>
      </c>
      <c r="AM44" s="227">
        <v>0.44703611120520387</v>
      </c>
      <c r="AN44" s="227"/>
      <c r="AO44" s="227">
        <v>0.2484547835985691</v>
      </c>
      <c r="AP44" s="227">
        <v>4.2893336821758572</v>
      </c>
      <c r="AQ44" s="227">
        <v>4.0654632706896798</v>
      </c>
      <c r="AR44" s="227">
        <v>2.0091189694439926</v>
      </c>
      <c r="AS44" s="227">
        <v>1.2479675935228216</v>
      </c>
      <c r="AT44" s="227"/>
      <c r="AU44" s="227">
        <v>2.1630985355798895</v>
      </c>
      <c r="AV44" s="227">
        <v>2.9400779517625426</v>
      </c>
      <c r="AW44" s="226"/>
      <c r="AX44" s="226"/>
      <c r="AY44" s="226"/>
      <c r="AZ44" s="189"/>
      <c r="BA44" s="205">
        <v>43921</v>
      </c>
      <c r="BB44" s="101">
        <v>7.5151809993156293</v>
      </c>
      <c r="BC44" s="101">
        <v>7.7755382600759537</v>
      </c>
      <c r="BD44" s="101">
        <v>7.8481691265426701</v>
      </c>
      <c r="BE44" s="226"/>
      <c r="BF44" s="228">
        <v>7036.7169999999996</v>
      </c>
      <c r="BG44" s="228">
        <v>31719.353999999999</v>
      </c>
      <c r="BH44" s="228">
        <v>20636.208999999999</v>
      </c>
      <c r="BI44" s="226"/>
      <c r="BJ44" s="226"/>
      <c r="BK44" s="228"/>
      <c r="BL44" s="228"/>
      <c r="BM44" s="228"/>
      <c r="BN44" s="226"/>
      <c r="BO44" s="226"/>
      <c r="BP44" s="226"/>
      <c r="BQ44" s="226"/>
      <c r="BR44" s="189"/>
      <c r="BS44" s="206">
        <v>43891</v>
      </c>
      <c r="BT44" s="228">
        <v>10.602979480269999</v>
      </c>
      <c r="BU44" s="228">
        <v>3.6884008904000001</v>
      </c>
      <c r="BV44" s="226">
        <v>287.4681954411991</v>
      </c>
      <c r="BW44" s="228">
        <v>100</v>
      </c>
      <c r="BX44" s="226"/>
      <c r="BY44" s="226"/>
      <c r="BZ44" s="226"/>
      <c r="CA44" s="121"/>
      <c r="CB44" s="226"/>
      <c r="CC44" s="226"/>
      <c r="CD44" s="226"/>
      <c r="CE44" s="226"/>
      <c r="CF44" s="226"/>
      <c r="CG44" s="227"/>
      <c r="CH44" s="227"/>
      <c r="CI44" s="189"/>
      <c r="CJ44" s="205">
        <v>43921</v>
      </c>
      <c r="CK44" s="101">
        <v>0.01</v>
      </c>
      <c r="CL44" s="101">
        <v>0.13333333333333333</v>
      </c>
      <c r="CM44" s="101">
        <v>0.35666666666666669</v>
      </c>
      <c r="CN44" s="101">
        <v>2.4999999999999998E-2</v>
      </c>
      <c r="CO44" s="101">
        <v>0.26500000000000001</v>
      </c>
      <c r="CP44" s="227">
        <v>0.48666666666666675</v>
      </c>
      <c r="CQ44" s="99"/>
      <c r="CR44" s="99"/>
      <c r="CS44" s="99"/>
      <c r="CT44" s="99"/>
      <c r="CU44" s="99"/>
      <c r="CV44" s="99"/>
      <c r="CW44" s="120"/>
      <c r="CX44" s="189"/>
      <c r="CY44" s="205">
        <v>43921</v>
      </c>
      <c r="CZ44" s="101">
        <v>0</v>
      </c>
      <c r="DA44" s="101">
        <v>1.8333333333333333E-2</v>
      </c>
      <c r="DB44" s="101">
        <v>8.5000000000000006E-2</v>
      </c>
      <c r="DC44" s="101">
        <v>0.01</v>
      </c>
      <c r="DD44" s="101">
        <v>-6.6666666666666666E-2</v>
      </c>
      <c r="DE44" s="227">
        <v>0.28499999999999998</v>
      </c>
      <c r="DF44" s="207"/>
      <c r="DG44" s="207"/>
      <c r="DH44" s="207"/>
      <c r="DI44" s="207"/>
      <c r="DJ44" s="99"/>
      <c r="DK44" s="99"/>
    </row>
    <row r="45" spans="1:115">
      <c r="B45" s="205">
        <v>43951</v>
      </c>
      <c r="C45" s="101">
        <v>5.5393864441128704</v>
      </c>
      <c r="D45" s="101">
        <v>-4.4483648442000252</v>
      </c>
      <c r="E45" s="101">
        <v>7.4723286288743695</v>
      </c>
      <c r="F45" s="101">
        <v>27.049816716583464</v>
      </c>
      <c r="H45" s="228">
        <v>23858.811000000002</v>
      </c>
      <c r="I45" s="228">
        <v>8649.1409999999996</v>
      </c>
      <c r="J45" s="228">
        <v>42545.203999999998</v>
      </c>
      <c r="K45" s="228">
        <v>6308.3549999999996</v>
      </c>
      <c r="L45" s="118"/>
      <c r="M45" s="189"/>
      <c r="N45" s="205">
        <v>43951</v>
      </c>
      <c r="O45" s="101">
        <v>5.5393864441128704</v>
      </c>
      <c r="P45" s="101">
        <v>6.6341173799437048</v>
      </c>
      <c r="Q45" s="101">
        <v>5.1677031704970844</v>
      </c>
      <c r="R45" s="101">
        <v>1.1881630930862253</v>
      </c>
      <c r="S45" s="227"/>
      <c r="T45" s="228">
        <v>23858.811000000002</v>
      </c>
      <c r="U45" s="228">
        <v>9256.8960000000006</v>
      </c>
      <c r="V45" s="228">
        <v>6556.4269999999997</v>
      </c>
      <c r="W45" s="228">
        <v>2719.527</v>
      </c>
      <c r="X45" s="119"/>
      <c r="Y45" s="189"/>
      <c r="Z45" s="205">
        <v>41029</v>
      </c>
      <c r="AA45" s="101">
        <v>6.597811000000001</v>
      </c>
      <c r="AB45" s="101">
        <v>0</v>
      </c>
      <c r="AC45" s="101">
        <v>13.0522439360803</v>
      </c>
      <c r="AF45" s="227"/>
      <c r="AG45" s="227"/>
      <c r="AI45" s="226"/>
      <c r="AJ45" s="189"/>
      <c r="AK45" s="205">
        <v>43951</v>
      </c>
      <c r="AL45" s="227">
        <v>7.0383235109715394E-3</v>
      </c>
      <c r="AM45" s="227">
        <v>0.78816069539024636</v>
      </c>
      <c r="AN45" s="227"/>
      <c r="AO45" s="227">
        <v>0.24414822503945824</v>
      </c>
      <c r="AP45" s="227">
        <v>4.2563669977938412</v>
      </c>
      <c r="AQ45" s="227">
        <v>4.092810892862814</v>
      </c>
      <c r="AR45" s="227">
        <v>2.0226026665625958</v>
      </c>
      <c r="AS45" s="227">
        <v>1.2394655734886766</v>
      </c>
      <c r="AT45" s="227"/>
      <c r="AU45" s="227">
        <v>2.1364892831316307</v>
      </c>
      <c r="AV45" s="227">
        <v>2.9076132080049626</v>
      </c>
      <c r="AW45" s="226"/>
      <c r="AX45" s="226"/>
      <c r="AY45" s="226"/>
      <c r="AZ45" s="189"/>
      <c r="BA45" s="205">
        <v>43951</v>
      </c>
      <c r="BB45" s="101">
        <v>6.9908742586549888</v>
      </c>
      <c r="BC45" s="101">
        <v>8.3020701531262286</v>
      </c>
      <c r="BD45" s="101">
        <v>9.7869497860227472</v>
      </c>
      <c r="BE45" s="226"/>
      <c r="BF45" s="228">
        <v>7045.7</v>
      </c>
      <c r="BG45" s="228">
        <v>31964.221000000001</v>
      </c>
      <c r="BH45" s="228">
        <v>21008.991000000002</v>
      </c>
      <c r="BI45" s="226"/>
      <c r="BJ45" s="226"/>
      <c r="BK45" s="228"/>
      <c r="BL45" s="228"/>
      <c r="BM45" s="228"/>
      <c r="BN45" s="226"/>
      <c r="BO45" s="226"/>
      <c r="BP45" s="226"/>
      <c r="BQ45" s="226"/>
      <c r="BR45" s="189"/>
      <c r="BS45" s="206">
        <v>43922</v>
      </c>
      <c r="BT45" s="228">
        <v>11.094185532240001</v>
      </c>
      <c r="BU45" s="228">
        <v>3.6002706082300002</v>
      </c>
      <c r="BV45" s="226">
        <v>308.14865712814378</v>
      </c>
      <c r="BW45" s="228">
        <v>100</v>
      </c>
      <c r="BX45" s="226"/>
      <c r="BY45" s="226"/>
      <c r="BZ45" s="226"/>
      <c r="CA45" s="121"/>
      <c r="CB45" s="226"/>
      <c r="CC45" s="226"/>
      <c r="CD45" s="226"/>
      <c r="CE45" s="226"/>
      <c r="CF45" s="226"/>
      <c r="CG45" s="227"/>
      <c r="CH45" s="227"/>
      <c r="CI45" s="189"/>
      <c r="CJ45" s="205">
        <v>43951</v>
      </c>
      <c r="CK45" s="101">
        <v>0.01</v>
      </c>
      <c r="CL45" s="101">
        <v>0.14166666666666664</v>
      </c>
      <c r="CM45" s="101">
        <v>0.33166666666666672</v>
      </c>
      <c r="CN45" s="101">
        <v>2.3333333333333334E-2</v>
      </c>
      <c r="CO45" s="101">
        <v>0.26333333333333336</v>
      </c>
      <c r="CP45" s="227">
        <v>0.46833333333333332</v>
      </c>
      <c r="CQ45" s="99"/>
      <c r="CR45" s="99"/>
      <c r="CS45" s="99"/>
      <c r="CT45" s="99"/>
      <c r="CU45" s="99"/>
      <c r="CV45" s="99"/>
      <c r="CW45" s="120"/>
      <c r="CX45" s="189"/>
      <c r="CY45" s="205">
        <v>43951</v>
      </c>
      <c r="CZ45" s="101">
        <v>0</v>
      </c>
      <c r="DA45" s="101">
        <v>0.02</v>
      </c>
      <c r="DB45" s="101">
        <v>8.8333333333333333E-2</v>
      </c>
      <c r="DC45" s="101">
        <v>6.6666666666666671E-3</v>
      </c>
      <c r="DD45" s="101">
        <v>-7.3333333333333334E-2</v>
      </c>
      <c r="DE45" s="227">
        <v>0.29333333333333339</v>
      </c>
      <c r="DF45" s="207"/>
      <c r="DG45" s="207"/>
      <c r="DH45" s="207"/>
      <c r="DI45" s="207"/>
      <c r="DJ45" s="99"/>
      <c r="DK45" s="99"/>
    </row>
    <row r="46" spans="1:115">
      <c r="B46" s="205">
        <v>43982</v>
      </c>
      <c r="C46" s="101">
        <v>4.1015980592894241</v>
      </c>
      <c r="D46" s="101">
        <v>-5.6571391342386317</v>
      </c>
      <c r="E46" s="101">
        <v>7.2331051369910693</v>
      </c>
      <c r="F46" s="101">
        <v>34.99928875607916</v>
      </c>
      <c r="H46" s="228">
        <v>23689.14</v>
      </c>
      <c r="I46" s="228">
        <v>8616.007999999998</v>
      </c>
      <c r="J46" s="228">
        <v>42878.578999999998</v>
      </c>
      <c r="K46" s="228">
        <v>6785.6109999999999</v>
      </c>
      <c r="L46" s="118"/>
      <c r="M46" s="189"/>
      <c r="N46" s="205">
        <v>43982</v>
      </c>
      <c r="O46" s="101">
        <v>4.1015980592894241</v>
      </c>
      <c r="P46" s="101">
        <v>5.1130742781223315</v>
      </c>
      <c r="Q46" s="101">
        <v>4.7000269682044848</v>
      </c>
      <c r="R46" s="101">
        <v>-0.39046786891477892</v>
      </c>
      <c r="S46" s="227"/>
      <c r="T46" s="228">
        <v>23689.14</v>
      </c>
      <c r="U46" s="228">
        <v>9085.7039999999997</v>
      </c>
      <c r="V46" s="228">
        <v>6565.0550000000003</v>
      </c>
      <c r="W46" s="228">
        <v>2704.0920000000001</v>
      </c>
      <c r="X46" s="119"/>
      <c r="Y46" s="189"/>
      <c r="Z46" s="205">
        <v>41060</v>
      </c>
      <c r="AA46" s="101">
        <v>6.4685859999999993</v>
      </c>
      <c r="AB46" s="101">
        <v>0</v>
      </c>
      <c r="AC46" s="101">
        <v>12.8309607877706</v>
      </c>
      <c r="AF46" s="227"/>
      <c r="AG46" s="227"/>
      <c r="AI46" s="226"/>
      <c r="AJ46" s="189"/>
      <c r="AK46" s="205">
        <v>43982</v>
      </c>
      <c r="AL46" s="227">
        <v>2.7306272645587746E-5</v>
      </c>
      <c r="AM46" s="227">
        <v>0.78915102008371529</v>
      </c>
      <c r="AN46" s="227"/>
      <c r="AO46" s="227">
        <v>0.22757260335608073</v>
      </c>
      <c r="AP46" s="227">
        <v>4.1997869226339741</v>
      </c>
      <c r="AQ46" s="227">
        <v>3.9964113186660795</v>
      </c>
      <c r="AR46" s="227">
        <v>2.0696463897379234</v>
      </c>
      <c r="AS46" s="227">
        <v>1.2172472335439393</v>
      </c>
      <c r="AT46" s="227"/>
      <c r="AU46" s="227">
        <v>2.090402548907508</v>
      </c>
      <c r="AV46" s="227">
        <v>2.8549377961718476</v>
      </c>
      <c r="AW46" s="226"/>
      <c r="AX46" s="226"/>
      <c r="AY46" s="226"/>
      <c r="AZ46" s="189"/>
      <c r="BA46" s="205">
        <v>43982</v>
      </c>
      <c r="BB46" s="101">
        <v>12.308430826372385</v>
      </c>
      <c r="BC46" s="101">
        <v>8.5334322231088287</v>
      </c>
      <c r="BD46" s="101">
        <v>9.4107078587825512</v>
      </c>
      <c r="BE46" s="226"/>
      <c r="BF46" s="228">
        <v>7339.2560000000003</v>
      </c>
      <c r="BG46" s="228">
        <v>32308.04</v>
      </c>
      <c r="BH46" s="228">
        <v>21121.653999999999</v>
      </c>
      <c r="BI46" s="226"/>
      <c r="BJ46" s="226"/>
      <c r="BK46" s="228"/>
      <c r="BL46" s="228"/>
      <c r="BM46" s="228"/>
      <c r="BN46" s="226"/>
      <c r="BO46" s="226"/>
      <c r="BP46" s="226"/>
      <c r="BQ46" s="226"/>
      <c r="BR46" s="189"/>
      <c r="BS46" s="206">
        <v>43952</v>
      </c>
      <c r="BT46" s="228">
        <v>11.555661898769999</v>
      </c>
      <c r="BU46" s="228">
        <v>3.5471937627700001</v>
      </c>
      <c r="BV46" s="226">
        <v>325.76911980545987</v>
      </c>
      <c r="BW46" s="228">
        <v>100</v>
      </c>
      <c r="BX46" s="226"/>
      <c r="BY46" s="226"/>
      <c r="BZ46" s="226"/>
      <c r="CA46" s="121"/>
      <c r="CB46" s="226"/>
      <c r="CC46" s="226"/>
      <c r="CD46" s="226"/>
      <c r="CE46" s="226"/>
      <c r="CF46" s="226"/>
      <c r="CG46" s="227"/>
      <c r="CH46" s="227"/>
      <c r="CI46" s="189"/>
      <c r="CJ46" s="205">
        <v>43982</v>
      </c>
      <c r="CK46" s="101">
        <v>0.01</v>
      </c>
      <c r="CL46" s="101">
        <v>0.14666666666666664</v>
      </c>
      <c r="CM46" s="101">
        <v>0.30333333333333334</v>
      </c>
      <c r="CN46" s="101">
        <v>2.1666666666666667E-2</v>
      </c>
      <c r="CO46" s="101">
        <v>0.26166666666666666</v>
      </c>
      <c r="CP46" s="227">
        <v>0.46333333333333332</v>
      </c>
      <c r="CQ46" s="99"/>
      <c r="CR46" s="99"/>
      <c r="CS46" s="99"/>
      <c r="CT46" s="99"/>
      <c r="CU46" s="99"/>
      <c r="CV46" s="99"/>
      <c r="CW46" s="120"/>
      <c r="CX46" s="189"/>
      <c r="CY46" s="205">
        <v>43982</v>
      </c>
      <c r="CZ46" s="101">
        <v>0</v>
      </c>
      <c r="DA46" s="101">
        <v>2.1666666666666667E-2</v>
      </c>
      <c r="DB46" s="101">
        <v>0.10666666666666667</v>
      </c>
      <c r="DC46" s="101">
        <v>3.3333333333333335E-3</v>
      </c>
      <c r="DD46" s="101">
        <v>-8.666666666666667E-2</v>
      </c>
      <c r="DE46" s="227">
        <v>0.33</v>
      </c>
      <c r="DF46" s="207"/>
      <c r="DG46" s="207"/>
      <c r="DH46" s="207"/>
      <c r="DI46" s="207"/>
      <c r="DJ46" s="99"/>
      <c r="DK46" s="99"/>
    </row>
    <row r="47" spans="1:115">
      <c r="B47" s="205">
        <v>44012</v>
      </c>
      <c r="C47" s="101">
        <v>1.8037402807330016</v>
      </c>
      <c r="D47" s="101">
        <v>-2.8399845630390108</v>
      </c>
      <c r="E47" s="101">
        <v>7.6765722216186827</v>
      </c>
      <c r="F47" s="101">
        <v>54.293412046095369</v>
      </c>
      <c r="H47" s="228">
        <v>23463.892</v>
      </c>
      <c r="I47" s="228">
        <v>8776.3340000000007</v>
      </c>
      <c r="J47" s="228">
        <v>43234.097000000002</v>
      </c>
      <c r="K47" s="228">
        <v>7423.701</v>
      </c>
      <c r="L47" s="118"/>
      <c r="M47" s="189"/>
      <c r="N47" s="205">
        <v>44012</v>
      </c>
      <c r="O47" s="101">
        <v>1.8037402807330016</v>
      </c>
      <c r="P47" s="101">
        <v>0.59957631498293029</v>
      </c>
      <c r="Q47" s="101">
        <v>4.2739703251327477</v>
      </c>
      <c r="R47" s="101">
        <v>-1.7172393540631936</v>
      </c>
      <c r="S47" s="227"/>
      <c r="T47" s="228">
        <v>23463.892</v>
      </c>
      <c r="U47" s="228">
        <v>8954.32</v>
      </c>
      <c r="V47" s="228">
        <v>6572.5749999999998</v>
      </c>
      <c r="W47" s="228">
        <v>2687.49</v>
      </c>
      <c r="X47" s="119"/>
      <c r="Y47" s="189"/>
      <c r="Z47" s="205">
        <v>41090</v>
      </c>
      <c r="AA47" s="101">
        <v>6.3476530000000002</v>
      </c>
      <c r="AB47" s="101">
        <v>0</v>
      </c>
      <c r="AC47" s="101">
        <v>12.6414560605073</v>
      </c>
      <c r="AF47" s="227"/>
      <c r="AG47" s="227"/>
      <c r="AI47" s="226"/>
      <c r="AJ47" s="189"/>
      <c r="AK47" s="205">
        <v>44012</v>
      </c>
      <c r="AL47" s="227">
        <v>2.3451168807325819E-4</v>
      </c>
      <c r="AM47" s="227">
        <v>0.76558575550429664</v>
      </c>
      <c r="AN47" s="227"/>
      <c r="AO47" s="227">
        <v>0.20345236194200528</v>
      </c>
      <c r="AP47" s="227">
        <v>4.0759897777927074</v>
      </c>
      <c r="AQ47" s="227">
        <v>3.8923306490056682</v>
      </c>
      <c r="AR47" s="227">
        <v>1.8934646347150526</v>
      </c>
      <c r="AS47" s="227">
        <v>1.199124755470302</v>
      </c>
      <c r="AT47" s="227"/>
      <c r="AU47" s="227">
        <v>1.976014535989713</v>
      </c>
      <c r="AV47" s="227">
        <v>2.7020004551762717</v>
      </c>
      <c r="AW47" s="226"/>
      <c r="AX47" s="226"/>
      <c r="AY47" s="226"/>
      <c r="AZ47" s="189"/>
      <c r="BA47" s="205">
        <v>44012</v>
      </c>
      <c r="BB47" s="101">
        <v>13.592341676287534</v>
      </c>
      <c r="BC47" s="101">
        <v>9.9419822622168308</v>
      </c>
      <c r="BD47" s="101">
        <v>10.246741523645507</v>
      </c>
      <c r="BE47" s="226"/>
      <c r="BF47" s="228">
        <v>7317.3040000000001</v>
      </c>
      <c r="BG47" s="228">
        <v>32662.304</v>
      </c>
      <c r="BH47" s="228">
        <v>21610.175999999999</v>
      </c>
      <c r="BI47" s="226"/>
      <c r="BJ47" s="226"/>
      <c r="BK47" s="228"/>
      <c r="BL47" s="228"/>
      <c r="BM47" s="228"/>
      <c r="BN47" s="226"/>
      <c r="BO47" s="226"/>
      <c r="BP47" s="226"/>
      <c r="BQ47" s="226"/>
      <c r="BR47" s="189"/>
      <c r="BS47" s="206">
        <v>43983</v>
      </c>
      <c r="BT47" s="228">
        <v>12.36772245707</v>
      </c>
      <c r="BU47" s="228">
        <v>3.9925143669600001</v>
      </c>
      <c r="BV47" s="226">
        <v>309.77277275240192</v>
      </c>
      <c r="BW47" s="228">
        <v>100</v>
      </c>
      <c r="BX47" s="226"/>
      <c r="BY47" s="226"/>
      <c r="BZ47" s="226"/>
      <c r="CA47" s="121"/>
      <c r="CB47" s="226"/>
      <c r="CC47" s="226"/>
      <c r="CD47" s="226"/>
      <c r="CE47" s="226"/>
      <c r="CF47" s="226"/>
      <c r="CG47" s="227"/>
      <c r="CH47" s="227"/>
      <c r="CI47" s="189"/>
      <c r="CJ47" s="205">
        <v>44012</v>
      </c>
      <c r="CK47" s="101">
        <v>0.01</v>
      </c>
      <c r="CL47" s="101">
        <v>0.14666666666666664</v>
      </c>
      <c r="CM47" s="101">
        <v>0.29166666666666669</v>
      </c>
      <c r="CN47" s="101">
        <v>0.02</v>
      </c>
      <c r="CO47" s="101">
        <v>0.26166666666666666</v>
      </c>
      <c r="CP47" s="227">
        <v>0.45833333333333331</v>
      </c>
      <c r="CQ47" s="99"/>
      <c r="CR47" s="99"/>
      <c r="CS47" s="99"/>
      <c r="CT47" s="99"/>
      <c r="CU47" s="99"/>
      <c r="CV47" s="99"/>
      <c r="CW47" s="120"/>
      <c r="CX47" s="189"/>
      <c r="CY47" s="205">
        <v>44012</v>
      </c>
      <c r="CZ47" s="101">
        <v>0</v>
      </c>
      <c r="DA47" s="101">
        <v>2.3333333333333331E-2</v>
      </c>
      <c r="DB47" s="101">
        <v>0.11666666666666668</v>
      </c>
      <c r="DC47" s="101">
        <v>1.6666666666666668E-3</v>
      </c>
      <c r="DD47" s="101">
        <v>-0.10833333333333334</v>
      </c>
      <c r="DE47" s="227">
        <v>0.34166666666666662</v>
      </c>
      <c r="DF47" s="207"/>
      <c r="DG47" s="207"/>
      <c r="DH47" s="207"/>
      <c r="DI47" s="207"/>
      <c r="DJ47" s="99"/>
      <c r="DK47" s="99"/>
    </row>
    <row r="48" spans="1:115">
      <c r="A48" s="166">
        <v>44043</v>
      </c>
      <c r="B48" s="205">
        <v>44043</v>
      </c>
      <c r="C48" s="101">
        <v>1.6254754714906117</v>
      </c>
      <c r="D48" s="101">
        <v>-0.24383492600421608</v>
      </c>
      <c r="E48" s="101">
        <v>7.7746184131304297</v>
      </c>
      <c r="F48" s="101">
        <v>45.112886220364381</v>
      </c>
      <c r="H48" s="228">
        <v>23435.107</v>
      </c>
      <c r="I48" s="228">
        <v>9092.5479999999989</v>
      </c>
      <c r="J48" s="228">
        <v>43740.885000000002</v>
      </c>
      <c r="K48" s="228">
        <v>7565.7520000000004</v>
      </c>
      <c r="L48" s="118"/>
      <c r="M48" s="189">
        <f>+N48</f>
        <v>44043</v>
      </c>
      <c r="N48" s="205">
        <v>44043</v>
      </c>
      <c r="O48" s="101">
        <v>1.6254754714906117</v>
      </c>
      <c r="P48" s="101">
        <v>0.60741425912171909</v>
      </c>
      <c r="Q48" s="101">
        <v>4.3010287328090424</v>
      </c>
      <c r="R48" s="101">
        <v>-3.004928893873271</v>
      </c>
      <c r="S48" s="227"/>
      <c r="T48" s="228">
        <v>23435.107</v>
      </c>
      <c r="U48" s="228">
        <v>8910.1890000000003</v>
      </c>
      <c r="V48" s="228">
        <v>6603.3919999999998</v>
      </c>
      <c r="W48" s="228">
        <v>2675.933</v>
      </c>
      <c r="X48" s="119"/>
      <c r="Y48" s="189">
        <v>41090</v>
      </c>
      <c r="Z48" s="205">
        <v>41121</v>
      </c>
      <c r="AA48" s="101">
        <v>6.4936210000000001</v>
      </c>
      <c r="AB48" s="101">
        <v>0</v>
      </c>
      <c r="AC48" s="101">
        <v>13.0790877231202</v>
      </c>
      <c r="AF48" s="227"/>
      <c r="AG48" s="227"/>
      <c r="AI48" s="226"/>
      <c r="AJ48" s="189">
        <v>44043</v>
      </c>
      <c r="AK48" s="205">
        <v>44043</v>
      </c>
      <c r="AL48" s="227">
        <v>1.8026594229181896E-4</v>
      </c>
      <c r="AM48" s="227">
        <v>0.73959391761792037</v>
      </c>
      <c r="AN48" s="227"/>
      <c r="AO48" s="227">
        <v>0.2187755474722311</v>
      </c>
      <c r="AP48" s="227">
        <v>3.9902243196001574</v>
      </c>
      <c r="AQ48" s="227">
        <v>4.3014417091498913</v>
      </c>
      <c r="AR48" s="227">
        <v>1.8666266631836947</v>
      </c>
      <c r="AS48" s="227">
        <v>1.1418234597253563</v>
      </c>
      <c r="AT48" s="227"/>
      <c r="AU48" s="227">
        <v>1.9267270689143645</v>
      </c>
      <c r="AV48" s="227">
        <v>2.6719039158905193</v>
      </c>
      <c r="AW48" s="226"/>
      <c r="AX48" s="226"/>
      <c r="AY48" s="226"/>
      <c r="AZ48" s="189">
        <v>44043</v>
      </c>
      <c r="BA48" s="205">
        <v>44043</v>
      </c>
      <c r="BB48" s="101">
        <v>10.357082016310869</v>
      </c>
      <c r="BC48" s="101">
        <v>8.9899194362185639</v>
      </c>
      <c r="BD48" s="101">
        <v>9.423795448066441</v>
      </c>
      <c r="BE48" s="226"/>
      <c r="BF48" s="228">
        <v>7417.4139999999998</v>
      </c>
      <c r="BG48" s="228">
        <v>32887.815000000002</v>
      </c>
      <c r="BH48" s="228">
        <v>21648.535</v>
      </c>
      <c r="BI48" s="226"/>
      <c r="BJ48" s="226"/>
      <c r="BK48" s="228"/>
      <c r="BL48" s="228"/>
      <c r="BM48" s="228"/>
      <c r="BN48" s="226"/>
      <c r="BO48" s="226"/>
      <c r="BP48" s="226"/>
      <c r="BQ48" s="226"/>
      <c r="BR48" s="237">
        <v>44196</v>
      </c>
      <c r="BS48" s="206">
        <v>44013</v>
      </c>
      <c r="BT48" s="228">
        <v>12.66544200129</v>
      </c>
      <c r="BU48" s="228">
        <v>4.1052850876900004</v>
      </c>
      <c r="BV48" s="226">
        <v>308.51552890366276</v>
      </c>
      <c r="BW48" s="228">
        <v>100</v>
      </c>
      <c r="BX48" s="226"/>
      <c r="BY48" s="226"/>
      <c r="BZ48" s="226"/>
      <c r="CA48" s="121"/>
      <c r="CB48" s="226"/>
      <c r="CC48" s="226"/>
      <c r="CD48" s="226"/>
      <c r="CE48" s="226"/>
      <c r="CF48" s="226"/>
      <c r="CG48" s="227"/>
      <c r="CH48" s="227"/>
      <c r="CI48" s="189">
        <v>44043</v>
      </c>
      <c r="CJ48" s="205">
        <v>44043</v>
      </c>
      <c r="CK48" s="101">
        <v>0.01</v>
      </c>
      <c r="CL48" s="101">
        <v>0.15833333333333335</v>
      </c>
      <c r="CM48" s="101">
        <v>0.28500000000000003</v>
      </c>
      <c r="CN48" s="101">
        <v>0.02</v>
      </c>
      <c r="CO48" s="101">
        <v>0.25</v>
      </c>
      <c r="CP48" s="227">
        <v>0.45833333333333331</v>
      </c>
      <c r="CQ48" s="99"/>
      <c r="CR48" s="99"/>
      <c r="CS48" s="99"/>
      <c r="CT48" s="99"/>
      <c r="CU48" s="99"/>
      <c r="CV48" s="99"/>
      <c r="CW48" s="120"/>
      <c r="CX48" s="189">
        <v>44043</v>
      </c>
      <c r="CY48" s="205">
        <v>44043</v>
      </c>
      <c r="CZ48" s="101">
        <v>0</v>
      </c>
      <c r="DA48" s="101">
        <v>2.5000000000000005E-2</v>
      </c>
      <c r="DB48" s="101">
        <v>0.12333333333333335</v>
      </c>
      <c r="DC48" s="101">
        <v>0</v>
      </c>
      <c r="DD48" s="101">
        <v>-0.12666666666666668</v>
      </c>
      <c r="DE48" s="227">
        <v>0.31833333333333336</v>
      </c>
      <c r="DF48" s="207"/>
      <c r="DG48" s="207"/>
      <c r="DH48" s="207"/>
      <c r="DI48" s="207"/>
      <c r="DJ48" s="99"/>
      <c r="DK48" s="99"/>
    </row>
    <row r="49" spans="1:115">
      <c r="B49" s="205">
        <v>44074</v>
      </c>
      <c r="C49" s="101">
        <v>0.6225864689131555</v>
      </c>
      <c r="D49" s="101">
        <v>5.0179979077968895E-2</v>
      </c>
      <c r="E49" s="101">
        <v>7.6797729414008975</v>
      </c>
      <c r="F49" s="101">
        <v>53.843939841891377</v>
      </c>
      <c r="H49" s="228">
        <v>23459.019</v>
      </c>
      <c r="I49" s="228">
        <v>9109.7939999999999</v>
      </c>
      <c r="J49" s="228">
        <v>43839.302000000003</v>
      </c>
      <c r="K49" s="228">
        <v>7664.9219999999996</v>
      </c>
      <c r="L49" s="118"/>
      <c r="M49" s="189"/>
      <c r="N49" s="205">
        <v>44074</v>
      </c>
      <c r="O49" s="101">
        <v>0.6225864689131555</v>
      </c>
      <c r="P49" s="101">
        <v>-1.3394375661514912</v>
      </c>
      <c r="Q49" s="101">
        <v>4.178501109771382</v>
      </c>
      <c r="R49" s="101">
        <v>-4.0150624269524542</v>
      </c>
      <c r="S49" s="227"/>
      <c r="T49" s="228">
        <v>23459.019</v>
      </c>
      <c r="U49" s="228">
        <v>8884.2839999999997</v>
      </c>
      <c r="V49" s="228">
        <v>6626.085</v>
      </c>
      <c r="W49" s="228">
        <v>2664.9690000000001</v>
      </c>
      <c r="X49" s="119"/>
      <c r="Y49" s="189"/>
      <c r="Z49" s="205">
        <v>41152</v>
      </c>
      <c r="AA49" s="101">
        <v>6.6697949999999997</v>
      </c>
      <c r="AB49" s="101">
        <v>0</v>
      </c>
      <c r="AC49" s="101">
        <v>13.548803991217801</v>
      </c>
      <c r="AF49" s="227"/>
      <c r="AG49" s="227"/>
      <c r="AI49" s="226"/>
      <c r="AJ49" s="189"/>
      <c r="AK49" s="205">
        <v>44074</v>
      </c>
      <c r="AL49" s="227">
        <v>1.7075915339414962E-6</v>
      </c>
      <c r="AM49" s="227">
        <v>0.74839027078613996</v>
      </c>
      <c r="AN49" s="227"/>
      <c r="AO49" s="227">
        <v>0.22025591522225824</v>
      </c>
      <c r="AP49" s="227">
        <v>3.8908225338537141</v>
      </c>
      <c r="AQ49" s="227">
        <v>4.2840215494352911</v>
      </c>
      <c r="AR49" s="227">
        <v>1.8664676416936365</v>
      </c>
      <c r="AS49" s="227">
        <v>1.0980439116300833</v>
      </c>
      <c r="AT49" s="227"/>
      <c r="AU49" s="227">
        <v>1.8896348005319186</v>
      </c>
      <c r="AV49" s="227">
        <v>2.6349420271124377</v>
      </c>
      <c r="AW49" s="226"/>
      <c r="AX49" s="226"/>
      <c r="AY49" s="226"/>
      <c r="AZ49" s="189"/>
      <c r="BA49" s="205">
        <v>44074</v>
      </c>
      <c r="BB49" s="101">
        <v>10.346529921831715</v>
      </c>
      <c r="BC49" s="101">
        <v>9.2065692545962854</v>
      </c>
      <c r="BD49" s="101">
        <v>9.5503575845457878</v>
      </c>
      <c r="BE49" s="226"/>
      <c r="BF49" s="228">
        <v>7481.1989999999996</v>
      </c>
      <c r="BG49" s="228">
        <v>32986.387000000002</v>
      </c>
      <c r="BH49" s="228">
        <v>21650.917000000001</v>
      </c>
      <c r="BI49" s="226"/>
      <c r="BJ49" s="226"/>
      <c r="BK49" s="228"/>
      <c r="BL49" s="228"/>
      <c r="BM49" s="228"/>
      <c r="BN49" s="226"/>
      <c r="BO49" s="226"/>
      <c r="BP49" s="226"/>
      <c r="BQ49" s="226"/>
      <c r="BR49" s="189"/>
      <c r="BS49" s="206">
        <v>44044</v>
      </c>
      <c r="BT49" s="228">
        <v>12.67635272855</v>
      </c>
      <c r="BU49" s="228">
        <v>4.0120116785400004</v>
      </c>
      <c r="BV49" s="226">
        <v>315.96001567879324</v>
      </c>
      <c r="BW49" s="228">
        <v>100</v>
      </c>
      <c r="BX49" s="226"/>
      <c r="BY49" s="226"/>
      <c r="BZ49" s="226"/>
      <c r="CA49" s="121"/>
      <c r="CB49" s="226"/>
      <c r="CC49" s="226"/>
      <c r="CD49" s="226"/>
      <c r="CE49" s="226"/>
      <c r="CF49" s="226"/>
      <c r="CG49" s="227"/>
      <c r="CH49" s="227"/>
      <c r="CI49" s="189"/>
      <c r="CJ49" s="205">
        <v>44074</v>
      </c>
      <c r="CK49" s="101">
        <v>0.01</v>
      </c>
      <c r="CL49" s="101">
        <v>0.18000000000000002</v>
      </c>
      <c r="CM49" s="101">
        <v>0.27500000000000002</v>
      </c>
      <c r="CN49" s="101">
        <v>0.02</v>
      </c>
      <c r="CO49" s="101">
        <v>0.22166666666666665</v>
      </c>
      <c r="CP49" s="227">
        <v>0.45999999999999996</v>
      </c>
      <c r="CQ49" s="99"/>
      <c r="CR49" s="99"/>
      <c r="CS49" s="99"/>
      <c r="CT49" s="99"/>
      <c r="CU49" s="99"/>
      <c r="CV49" s="99"/>
      <c r="CW49" s="120"/>
      <c r="CX49" s="189"/>
      <c r="CY49" s="205">
        <v>44074</v>
      </c>
      <c r="CZ49" s="101">
        <v>0</v>
      </c>
      <c r="DA49" s="101">
        <v>2.4999999999999998E-2</v>
      </c>
      <c r="DB49" s="101">
        <v>0.12166666666666669</v>
      </c>
      <c r="DC49" s="101">
        <v>0</v>
      </c>
      <c r="DD49" s="101">
        <v>-0.13833333333333334</v>
      </c>
      <c r="DE49" s="227">
        <v>0.31333333333333335</v>
      </c>
      <c r="DF49" s="207"/>
      <c r="DG49" s="207"/>
      <c r="DH49" s="207"/>
      <c r="DI49" s="207"/>
      <c r="DJ49" s="99"/>
      <c r="DK49" s="99"/>
    </row>
    <row r="50" spans="1:115">
      <c r="B50" s="205">
        <v>44104</v>
      </c>
      <c r="C50" s="101">
        <v>0.51247927289979067</v>
      </c>
      <c r="D50" s="101">
        <v>-0.47229002039396173</v>
      </c>
      <c r="E50" s="101">
        <v>7.462053057997764</v>
      </c>
      <c r="F50" s="101">
        <v>65.950338304715132</v>
      </c>
      <c r="H50" s="228">
        <v>23554.998</v>
      </c>
      <c r="I50" s="228">
        <v>9006.9950000000008</v>
      </c>
      <c r="J50" s="228">
        <v>43518.913</v>
      </c>
      <c r="K50" s="228">
        <v>7853.4669999999996</v>
      </c>
      <c r="L50" s="118"/>
      <c r="M50" s="189"/>
      <c r="N50" s="205">
        <v>44104</v>
      </c>
      <c r="O50" s="101">
        <v>0.51247927289979067</v>
      </c>
      <c r="P50" s="101">
        <v>-1.7236188269989294</v>
      </c>
      <c r="Q50" s="101">
        <v>4.303276218380736</v>
      </c>
      <c r="R50" s="101">
        <v>-4.7918649161091897</v>
      </c>
      <c r="S50" s="227"/>
      <c r="T50" s="228">
        <v>23554.998</v>
      </c>
      <c r="U50" s="228">
        <v>8917.5889999999999</v>
      </c>
      <c r="V50" s="228">
        <v>6662.6440000000002</v>
      </c>
      <c r="W50" s="228">
        <v>2661.3530000000001</v>
      </c>
      <c r="X50" s="119"/>
      <c r="Y50" s="189"/>
      <c r="Z50" s="205">
        <v>41182</v>
      </c>
      <c r="AA50" s="101">
        <v>6.9678190000000004</v>
      </c>
      <c r="AB50" s="101">
        <v>0</v>
      </c>
      <c r="AC50" s="101">
        <v>14.2343820538243</v>
      </c>
      <c r="AF50" s="227"/>
      <c r="AG50" s="227"/>
      <c r="AI50" s="226"/>
      <c r="AJ50" s="189"/>
      <c r="AK50" s="205">
        <v>44104</v>
      </c>
      <c r="AL50" s="227">
        <v>2.1049114065538444E-4</v>
      </c>
      <c r="AM50" s="227">
        <v>0.65098159259869937</v>
      </c>
      <c r="AN50" s="227"/>
      <c r="AO50" s="227">
        <v>0.22658250733956997</v>
      </c>
      <c r="AP50" s="227">
        <v>3.7331252527782923</v>
      </c>
      <c r="AQ50" s="227">
        <v>4.0977077094270093</v>
      </c>
      <c r="AR50" s="227">
        <v>1.8348291363711522</v>
      </c>
      <c r="AS50" s="227">
        <v>1.1787182643035794</v>
      </c>
      <c r="AT50" s="227"/>
      <c r="AU50" s="227">
        <v>1.8420585022448619</v>
      </c>
      <c r="AV50" s="227">
        <v>2.5498883033041504</v>
      </c>
      <c r="AW50" s="226"/>
      <c r="AX50" s="226"/>
      <c r="AY50" s="226"/>
      <c r="AZ50" s="189"/>
      <c r="BA50" s="205">
        <v>44104</v>
      </c>
      <c r="BB50" s="101">
        <v>12.246666467185662</v>
      </c>
      <c r="BC50" s="101">
        <v>9.7234264224579157</v>
      </c>
      <c r="BD50" s="101">
        <v>9.4863280084399815</v>
      </c>
      <c r="BE50" s="226"/>
      <c r="BF50" s="228">
        <v>7652.6319999999996</v>
      </c>
      <c r="BG50" s="228">
        <v>33074.300000000003</v>
      </c>
      <c r="BH50" s="228">
        <v>21648.227999999999</v>
      </c>
      <c r="BI50" s="226"/>
      <c r="BJ50" s="226"/>
      <c r="BK50" s="228"/>
      <c r="BL50" s="228"/>
      <c r="BM50" s="228"/>
      <c r="BN50" s="226"/>
      <c r="BO50" s="226"/>
      <c r="BP50" s="226"/>
      <c r="BQ50" s="226"/>
      <c r="BR50" s="189"/>
      <c r="BS50" s="206">
        <v>44075</v>
      </c>
      <c r="BT50" s="228">
        <v>12.64358930297</v>
      </c>
      <c r="BU50" s="228">
        <v>3.94827678514</v>
      </c>
      <c r="BV50" s="226">
        <v>320.23057123442464</v>
      </c>
      <c r="BW50" s="228">
        <v>100</v>
      </c>
      <c r="BX50" s="226"/>
      <c r="BY50" s="226"/>
      <c r="BZ50" s="226"/>
      <c r="CA50" s="121"/>
      <c r="CB50" s="226"/>
      <c r="CC50" s="226"/>
      <c r="CD50" s="226"/>
      <c r="CE50" s="226"/>
      <c r="CF50" s="226"/>
      <c r="CG50" s="227"/>
      <c r="CH50" s="227"/>
      <c r="CI50" s="189"/>
      <c r="CJ50" s="205">
        <v>44104</v>
      </c>
      <c r="CK50" s="101">
        <v>0.01</v>
      </c>
      <c r="CL50" s="101">
        <v>0.17833333333333337</v>
      </c>
      <c r="CM50" s="101">
        <v>0.26833333333333337</v>
      </c>
      <c r="CN50" s="101">
        <v>0.02</v>
      </c>
      <c r="CO50" s="101">
        <v>0.19833333333333333</v>
      </c>
      <c r="CP50" s="227">
        <v>0.47</v>
      </c>
      <c r="CQ50" s="99"/>
      <c r="CR50" s="99"/>
      <c r="CS50" s="99"/>
      <c r="CT50" s="99"/>
      <c r="CU50" s="99"/>
      <c r="CV50" s="99"/>
      <c r="CW50" s="120"/>
      <c r="CX50" s="189"/>
      <c r="CY50" s="205">
        <v>44104</v>
      </c>
      <c r="CZ50" s="101">
        <v>0</v>
      </c>
      <c r="DA50" s="101">
        <v>2.3333333333333334E-2</v>
      </c>
      <c r="DB50" s="101">
        <v>0.11833333333333336</v>
      </c>
      <c r="DC50" s="101">
        <v>0</v>
      </c>
      <c r="DD50" s="101">
        <v>-0.15666666666666665</v>
      </c>
      <c r="DE50" s="227">
        <v>0.31166666666666665</v>
      </c>
      <c r="DF50" s="207"/>
      <c r="DG50" s="207"/>
      <c r="DH50" s="207"/>
      <c r="DI50" s="207"/>
      <c r="DJ50" s="99"/>
      <c r="DK50" s="99"/>
    </row>
    <row r="51" spans="1:115">
      <c r="B51" s="205">
        <v>44135</v>
      </c>
      <c r="C51" s="101">
        <v>0.76920286435886442</v>
      </c>
      <c r="D51" s="101">
        <v>-0.2246699892181514</v>
      </c>
      <c r="E51" s="101">
        <v>8.1465206491015518</v>
      </c>
      <c r="F51" s="101">
        <v>68.354058324384752</v>
      </c>
      <c r="H51" s="228">
        <v>23694.823</v>
      </c>
      <c r="I51" s="228">
        <v>8980.0909999999985</v>
      </c>
      <c r="J51" s="228">
        <v>43887.688999999998</v>
      </c>
      <c r="K51" s="228">
        <v>8081.9459999999999</v>
      </c>
      <c r="L51" s="118"/>
      <c r="M51" s="189"/>
      <c r="N51" s="205">
        <v>44135</v>
      </c>
      <c r="O51" s="101">
        <v>0.76920286435886442</v>
      </c>
      <c r="P51" s="101">
        <v>-1.5367679683558899</v>
      </c>
      <c r="Q51" s="101">
        <v>4.3715460465972411</v>
      </c>
      <c r="R51" s="101">
        <v>-6.6499328562885651</v>
      </c>
      <c r="S51" s="227"/>
      <c r="T51" s="228">
        <v>23694.823</v>
      </c>
      <c r="U51" s="228">
        <v>8945.4249999999993</v>
      </c>
      <c r="V51" s="228">
        <v>6713.683</v>
      </c>
      <c r="W51" s="228">
        <v>2656.8679999999999</v>
      </c>
      <c r="X51" s="119"/>
      <c r="Y51" s="189"/>
      <c r="Z51" s="205">
        <v>41213</v>
      </c>
      <c r="AA51" s="101">
        <v>6.9930429999999992</v>
      </c>
      <c r="AB51" s="101">
        <v>0</v>
      </c>
      <c r="AC51" s="101">
        <v>14.299295176286099</v>
      </c>
      <c r="AF51" s="227"/>
      <c r="AG51" s="227"/>
      <c r="AI51" s="226"/>
      <c r="AJ51" s="189"/>
      <c r="AK51" s="205">
        <v>44135</v>
      </c>
      <c r="AL51" s="227">
        <v>1.9313152148020109E-4</v>
      </c>
      <c r="AM51" s="227">
        <v>0.59774065577725988</v>
      </c>
      <c r="AN51" s="227"/>
      <c r="AO51" s="227">
        <v>0.22583316109062107</v>
      </c>
      <c r="AP51" s="227">
        <v>3.8425759274453442</v>
      </c>
      <c r="AQ51" s="227">
        <v>4.1257156270106368</v>
      </c>
      <c r="AR51" s="227">
        <v>1.8452699468330631</v>
      </c>
      <c r="AS51" s="227">
        <v>1.1727601973354222</v>
      </c>
      <c r="AT51" s="227"/>
      <c r="AU51" s="227">
        <v>1.8676591837539107</v>
      </c>
      <c r="AV51" s="227">
        <v>2.5841675258242023</v>
      </c>
      <c r="AW51" s="226"/>
      <c r="AX51" s="226"/>
      <c r="AY51" s="226"/>
      <c r="AZ51" s="189"/>
      <c r="BA51" s="205">
        <v>44135</v>
      </c>
      <c r="BB51" s="101">
        <v>13.340490238134439</v>
      </c>
      <c r="BC51" s="101">
        <v>10.494280520933774</v>
      </c>
      <c r="BD51" s="101">
        <v>10.203638388610203</v>
      </c>
      <c r="BE51" s="226"/>
      <c r="BF51" s="228">
        <v>7675.4350000000004</v>
      </c>
      <c r="BG51" s="228">
        <v>33292.235000000001</v>
      </c>
      <c r="BH51" s="228">
        <v>21772.859</v>
      </c>
      <c r="BI51" s="226"/>
      <c r="BJ51" s="226"/>
      <c r="BK51" s="228"/>
      <c r="BL51" s="228"/>
      <c r="BM51" s="228"/>
      <c r="BN51" s="226"/>
      <c r="BO51" s="226"/>
      <c r="BP51" s="226"/>
      <c r="BQ51" s="226"/>
      <c r="BR51" s="189"/>
      <c r="BS51" s="206">
        <v>44105</v>
      </c>
      <c r="BT51" s="228">
        <v>12.78425389571</v>
      </c>
      <c r="BU51" s="228">
        <v>4.0047393903900002</v>
      </c>
      <c r="BV51" s="226">
        <v>319.22811073269395</v>
      </c>
      <c r="BW51" s="228">
        <v>100</v>
      </c>
      <c r="BX51" s="226"/>
      <c r="BY51" s="226"/>
      <c r="BZ51" s="226"/>
      <c r="CA51" s="121"/>
      <c r="CB51" s="226"/>
      <c r="CC51" s="226"/>
      <c r="CD51" s="226"/>
      <c r="CE51" s="226"/>
      <c r="CF51" s="226"/>
      <c r="CG51" s="227"/>
      <c r="CH51" s="227"/>
      <c r="CI51" s="189"/>
      <c r="CJ51" s="205">
        <v>44135</v>
      </c>
      <c r="CK51" s="101">
        <v>0.01</v>
      </c>
      <c r="CL51" s="101">
        <v>0.16833333333333333</v>
      </c>
      <c r="CM51" s="101">
        <v>0.27333333333333337</v>
      </c>
      <c r="CN51" s="101">
        <v>0.02</v>
      </c>
      <c r="CO51" s="101">
        <v>0.19499999999999998</v>
      </c>
      <c r="CP51" s="227">
        <v>0.47333333333333333</v>
      </c>
      <c r="CQ51" s="99"/>
      <c r="CR51" s="99"/>
      <c r="CS51" s="99"/>
      <c r="CT51" s="99"/>
      <c r="CU51" s="99"/>
      <c r="CV51" s="99"/>
      <c r="CW51" s="120"/>
      <c r="CX51" s="189"/>
      <c r="CY51" s="205">
        <v>44135</v>
      </c>
      <c r="CZ51" s="101">
        <v>0</v>
      </c>
      <c r="DA51" s="101">
        <v>0.02</v>
      </c>
      <c r="DB51" s="101">
        <v>0.10500000000000002</v>
      </c>
      <c r="DC51" s="101">
        <v>0</v>
      </c>
      <c r="DD51" s="101">
        <v>-0.18000000000000002</v>
      </c>
      <c r="DE51" s="227">
        <v>0.27999999999999997</v>
      </c>
      <c r="DF51" s="207"/>
      <c r="DG51" s="207"/>
      <c r="DH51" s="207"/>
      <c r="DI51" s="207"/>
      <c r="DJ51" s="99"/>
      <c r="DK51" s="99"/>
    </row>
    <row r="52" spans="1:115">
      <c r="B52" s="205">
        <v>44165</v>
      </c>
      <c r="C52" s="101">
        <v>0.47897797478022586</v>
      </c>
      <c r="D52" s="101">
        <v>0.51361526009847669</v>
      </c>
      <c r="E52" s="101">
        <v>8.1798715517607192</v>
      </c>
      <c r="F52" s="101">
        <v>63.959945964409592</v>
      </c>
      <c r="H52" s="228">
        <v>23725.667000000001</v>
      </c>
      <c r="I52" s="228">
        <v>8978.2450000000008</v>
      </c>
      <c r="J52" s="228">
        <v>44238.552000000003</v>
      </c>
      <c r="K52" s="228">
        <v>8505.7369999999992</v>
      </c>
      <c r="L52" s="118"/>
      <c r="M52" s="189"/>
      <c r="N52" s="205">
        <v>44165</v>
      </c>
      <c r="O52" s="101">
        <v>0.47897797478022586</v>
      </c>
      <c r="P52" s="101">
        <v>-2.2229574748274472</v>
      </c>
      <c r="Q52" s="101">
        <v>4.2364444919791966</v>
      </c>
      <c r="R52" s="101">
        <v>-7.3235802411565798</v>
      </c>
      <c r="S52" s="227"/>
      <c r="T52" s="228">
        <v>23725.667000000001</v>
      </c>
      <c r="U52" s="228">
        <v>8936.5439999999999</v>
      </c>
      <c r="V52" s="228">
        <v>6744.2219999999998</v>
      </c>
      <c r="W52" s="228">
        <v>2623.384</v>
      </c>
      <c r="X52" s="119"/>
      <c r="Y52" s="189"/>
      <c r="Z52" s="205">
        <v>41243</v>
      </c>
      <c r="AA52" s="101">
        <v>7.1050370000000003</v>
      </c>
      <c r="AB52" s="101">
        <v>0</v>
      </c>
      <c r="AC52" s="101">
        <v>14.402927359866201</v>
      </c>
      <c r="AF52" s="227"/>
      <c r="AG52" s="227"/>
      <c r="AI52" s="226"/>
      <c r="AJ52" s="189"/>
      <c r="AK52" s="205">
        <v>44165</v>
      </c>
      <c r="AL52" s="227">
        <v>1.9688859019032569E-4</v>
      </c>
      <c r="AM52" s="227">
        <v>0.57964424592533303</v>
      </c>
      <c r="AN52" s="227"/>
      <c r="AO52" s="227">
        <v>0.2264546151276082</v>
      </c>
      <c r="AP52" s="227">
        <v>3.8331734858467783</v>
      </c>
      <c r="AQ52" s="227">
        <v>4.1923086888941441</v>
      </c>
      <c r="AR52" s="227">
        <v>1.8763711725630701</v>
      </c>
      <c r="AS52" s="227">
        <v>1.1798936703464227</v>
      </c>
      <c r="AT52" s="227"/>
      <c r="AU52" s="227">
        <v>1.8557223492905026</v>
      </c>
      <c r="AV52" s="227">
        <v>2.5704973778639983</v>
      </c>
      <c r="AW52" s="226"/>
      <c r="AX52" s="226"/>
      <c r="AY52" s="226"/>
      <c r="AZ52" s="189"/>
      <c r="BA52" s="205">
        <v>44165</v>
      </c>
      <c r="BB52" s="101">
        <v>14.484744032321096</v>
      </c>
      <c r="BC52" s="101">
        <v>9.5873518433837965</v>
      </c>
      <c r="BD52" s="101">
        <v>11.047171034589942</v>
      </c>
      <c r="BE52" s="226"/>
      <c r="BF52" s="228">
        <v>7748.7110000000002</v>
      </c>
      <c r="BG52" s="228">
        <v>33673.675999999999</v>
      </c>
      <c r="BH52" s="228">
        <v>22061.012999999999</v>
      </c>
      <c r="BI52" s="226"/>
      <c r="BJ52" s="226"/>
      <c r="BK52" s="228"/>
      <c r="BL52" s="228"/>
      <c r="BM52" s="228"/>
      <c r="BN52" s="226"/>
      <c r="BO52" s="226"/>
      <c r="BP52" s="226"/>
      <c r="BQ52" s="226"/>
      <c r="BR52" s="189"/>
      <c r="BS52" s="206">
        <v>44136</v>
      </c>
      <c r="BT52" s="228">
        <v>13.222722547389999</v>
      </c>
      <c r="BU52" s="228">
        <v>4.1038577165500003</v>
      </c>
      <c r="BV52" s="226">
        <v>322.20226578678705</v>
      </c>
      <c r="BW52" s="228">
        <v>100</v>
      </c>
      <c r="BX52" s="226"/>
      <c r="BY52" s="226"/>
      <c r="BZ52" s="226"/>
      <c r="CA52" s="121"/>
      <c r="CB52" s="226"/>
      <c r="CC52" s="226"/>
      <c r="CD52" s="226"/>
      <c r="CE52" s="226"/>
      <c r="CF52" s="226"/>
      <c r="CG52" s="227"/>
      <c r="CH52" s="227"/>
      <c r="CI52" s="189"/>
      <c r="CJ52" s="205">
        <v>44165</v>
      </c>
      <c r="CK52" s="101">
        <v>0.01</v>
      </c>
      <c r="CL52" s="101">
        <v>0.16</v>
      </c>
      <c r="CM52" s="101">
        <v>0.27833333333333338</v>
      </c>
      <c r="CN52" s="101">
        <v>0.02</v>
      </c>
      <c r="CO52" s="101">
        <v>0.19166666666666665</v>
      </c>
      <c r="CP52" s="227">
        <v>0.47333333333333333</v>
      </c>
      <c r="CQ52" s="99"/>
      <c r="CR52" s="99"/>
      <c r="CS52" s="99"/>
      <c r="CT52" s="99"/>
      <c r="CU52" s="99"/>
      <c r="CV52" s="99"/>
      <c r="CW52" s="120"/>
      <c r="CX52" s="189"/>
      <c r="CY52" s="205">
        <v>44165</v>
      </c>
      <c r="CZ52" s="101">
        <v>0</v>
      </c>
      <c r="DA52" s="101">
        <v>1.4999999999999999E-2</v>
      </c>
      <c r="DB52" s="101">
        <v>9.1666666666666674E-2</v>
      </c>
      <c r="DC52" s="101">
        <v>-1.6666666666666668E-3</v>
      </c>
      <c r="DD52" s="101">
        <v>-0.19333333333333333</v>
      </c>
      <c r="DE52" s="227">
        <v>0.26833333333333331</v>
      </c>
      <c r="DF52" s="207"/>
      <c r="DG52" s="207"/>
      <c r="DH52" s="207"/>
      <c r="DI52" s="207"/>
      <c r="DJ52" s="99"/>
      <c r="DK52" s="99"/>
    </row>
    <row r="53" spans="1:115">
      <c r="B53" s="205">
        <v>44196</v>
      </c>
      <c r="C53" s="101">
        <v>0.17651301608638814</v>
      </c>
      <c r="D53" s="101">
        <v>1.3595145140586462</v>
      </c>
      <c r="E53" s="101">
        <v>8.3427739703433303</v>
      </c>
      <c r="F53" s="101">
        <v>52.591871737238534</v>
      </c>
      <c r="H53" s="228">
        <v>23561.026999999998</v>
      </c>
      <c r="I53" s="228">
        <v>8958.3109999999997</v>
      </c>
      <c r="J53" s="228">
        <v>44651.080999999998</v>
      </c>
      <c r="K53" s="228">
        <v>8824.7739999999994</v>
      </c>
      <c r="L53" s="118"/>
      <c r="M53" s="189"/>
      <c r="N53" s="205">
        <v>44196</v>
      </c>
      <c r="O53" s="101">
        <v>0.17651301608638814</v>
      </c>
      <c r="P53" s="101">
        <v>-1.4319108733848673</v>
      </c>
      <c r="Q53" s="101">
        <v>4.11898813054139</v>
      </c>
      <c r="R53" s="101">
        <v>-7.7825603158658279</v>
      </c>
      <c r="S53" s="227"/>
      <c r="T53" s="228">
        <v>23561.026999999998</v>
      </c>
      <c r="U53" s="228">
        <v>8750.3209999999999</v>
      </c>
      <c r="V53" s="228">
        <v>6760.4989999999998</v>
      </c>
      <c r="W53" s="228">
        <v>2590.6590000000001</v>
      </c>
      <c r="X53" s="119"/>
      <c r="Y53" s="189"/>
      <c r="Z53" s="205">
        <v>41274</v>
      </c>
      <c r="AA53" s="101">
        <v>6.9040600000000003</v>
      </c>
      <c r="AB53" s="101">
        <v>0</v>
      </c>
      <c r="AC53" s="101">
        <v>14.436290554024</v>
      </c>
      <c r="AF53" s="227"/>
      <c r="AG53" s="227"/>
      <c r="AI53" s="226"/>
      <c r="AJ53" s="189"/>
      <c r="AK53" s="205">
        <v>44196</v>
      </c>
      <c r="AL53" s="227"/>
      <c r="AM53" s="227">
        <v>0.56711633880685985</v>
      </c>
      <c r="AN53" s="227"/>
      <c r="AO53" s="227">
        <v>0.1551545882056663</v>
      </c>
      <c r="AP53" s="227">
        <v>3.8501061191306203</v>
      </c>
      <c r="AQ53" s="227">
        <v>4.3469070379442094</v>
      </c>
      <c r="AR53" s="227">
        <v>2.0021917737156283</v>
      </c>
      <c r="AS53" s="227">
        <v>1.3141964368658918</v>
      </c>
      <c r="AT53" s="227"/>
      <c r="AU53" s="227">
        <v>1.8970920072767568</v>
      </c>
      <c r="AV53" s="227">
        <v>2.6193867834004192</v>
      </c>
      <c r="AW53" s="226"/>
      <c r="AX53" s="226"/>
      <c r="AY53" s="226"/>
      <c r="AZ53" s="189"/>
      <c r="BA53" s="205">
        <v>44196</v>
      </c>
      <c r="BB53" s="101">
        <v>18.84228687734819</v>
      </c>
      <c r="BC53" s="101">
        <v>10.336863634040384</v>
      </c>
      <c r="BD53" s="101">
        <v>10.17490381672388</v>
      </c>
      <c r="BE53" s="226"/>
      <c r="BF53" s="228">
        <v>8030.8019999999997</v>
      </c>
      <c r="BG53" s="228">
        <v>34280.9</v>
      </c>
      <c r="BH53" s="228">
        <v>22436.576000000001</v>
      </c>
      <c r="BI53" s="226"/>
      <c r="BJ53" s="226"/>
      <c r="BK53" s="228"/>
      <c r="BL53" s="228"/>
      <c r="BM53" s="228"/>
      <c r="BN53" s="226"/>
      <c r="BO53" s="226"/>
      <c r="BP53" s="226"/>
      <c r="BQ53" s="226"/>
      <c r="BR53" s="189"/>
      <c r="BS53" s="206">
        <v>44166</v>
      </c>
      <c r="BT53" s="228">
        <v>13.456796458889999</v>
      </c>
      <c r="BU53" s="228">
        <v>4.1441548162899995</v>
      </c>
      <c r="BV53" s="226">
        <v>324.71751311011639</v>
      </c>
      <c r="BW53" s="228">
        <v>100</v>
      </c>
      <c r="BX53" s="226"/>
      <c r="BY53" s="226"/>
      <c r="BZ53" s="226"/>
      <c r="CA53" s="121"/>
      <c r="CB53" s="226"/>
      <c r="CC53" s="226"/>
      <c r="CD53" s="226"/>
      <c r="CE53" s="226"/>
      <c r="CF53" s="226"/>
      <c r="CG53" s="227"/>
      <c r="CH53" s="227"/>
      <c r="CI53" s="189"/>
      <c r="CJ53" s="205">
        <v>44196</v>
      </c>
      <c r="CK53" s="101">
        <v>0.01</v>
      </c>
      <c r="CL53" s="101">
        <v>0.15166666666666667</v>
      </c>
      <c r="CM53" s="101">
        <v>0.27833333333333338</v>
      </c>
      <c r="CN53" s="101">
        <v>1.8333333333333333E-2</v>
      </c>
      <c r="CO53" s="101">
        <v>0.18333333333333332</v>
      </c>
      <c r="CP53" s="227">
        <v>0.47499999999999992</v>
      </c>
      <c r="CQ53" s="99"/>
      <c r="CR53" s="99"/>
      <c r="CS53" s="99"/>
      <c r="CT53" s="99"/>
      <c r="CU53" s="99"/>
      <c r="CV53" s="99"/>
      <c r="CW53" s="120"/>
      <c r="CX53" s="189"/>
      <c r="CY53" s="205">
        <v>44196</v>
      </c>
      <c r="CZ53" s="101">
        <v>0</v>
      </c>
      <c r="DA53" s="101">
        <v>1.1666666666666667E-2</v>
      </c>
      <c r="DB53" s="101">
        <v>7.4999999999999997E-2</v>
      </c>
      <c r="DC53" s="101">
        <v>-3.3333333333333335E-3</v>
      </c>
      <c r="DD53" s="101">
        <v>-0.20333333333333334</v>
      </c>
      <c r="DE53" s="227">
        <v>0.23333333333333331</v>
      </c>
      <c r="DF53" s="207"/>
      <c r="DG53" s="207"/>
      <c r="DH53" s="207"/>
      <c r="DI53" s="207"/>
      <c r="DJ53" s="99"/>
      <c r="DK53" s="99"/>
    </row>
    <row r="54" spans="1:115">
      <c r="B54" s="205">
        <v>44227</v>
      </c>
      <c r="C54" s="101">
        <v>-0.55656203177003594</v>
      </c>
      <c r="D54" s="101">
        <v>2.1810586153181211</v>
      </c>
      <c r="E54" s="101">
        <v>8.1362862425231839</v>
      </c>
      <c r="F54" s="101">
        <v>64.728544408598083</v>
      </c>
      <c r="H54" s="228">
        <v>23626.128000000001</v>
      </c>
      <c r="I54" s="228">
        <v>8789.1620000000003</v>
      </c>
      <c r="J54" s="228">
        <v>45099.112999999998</v>
      </c>
      <c r="K54" s="228">
        <v>9399.134</v>
      </c>
      <c r="L54" s="118"/>
      <c r="M54" s="189"/>
      <c r="N54" s="205">
        <v>44227</v>
      </c>
      <c r="O54" s="101">
        <v>-0.55656203177003594</v>
      </c>
      <c r="P54" s="101">
        <v>-1.9365373714444023</v>
      </c>
      <c r="Q54" s="101">
        <v>3.9733150035503817</v>
      </c>
      <c r="R54" s="101">
        <v>-8.2603534560131475</v>
      </c>
      <c r="S54" s="227"/>
      <c r="T54" s="228">
        <v>23626.128000000001</v>
      </c>
      <c r="U54" s="228">
        <v>8904.1830000000009</v>
      </c>
      <c r="V54" s="228">
        <v>6775.0789999999997</v>
      </c>
      <c r="W54" s="228">
        <v>2566.59</v>
      </c>
      <c r="X54" s="119"/>
      <c r="Y54" s="189"/>
      <c r="Z54" s="205">
        <v>41305</v>
      </c>
      <c r="AA54" s="101">
        <v>7.2713220000000005</v>
      </c>
      <c r="AB54" s="101">
        <v>0</v>
      </c>
      <c r="AC54" s="101">
        <v>15.289813282085699</v>
      </c>
      <c r="AF54" s="227"/>
      <c r="AG54" s="227"/>
      <c r="AI54" s="226"/>
      <c r="AJ54" s="189"/>
      <c r="AK54" s="205">
        <v>44227</v>
      </c>
      <c r="AL54" s="227"/>
      <c r="AM54" s="227">
        <v>0.54216531673095791</v>
      </c>
      <c r="AN54" s="227">
        <v>0.1242376327083804</v>
      </c>
      <c r="AO54" s="227">
        <v>1.1249080070742025E-2</v>
      </c>
      <c r="AP54" s="227">
        <v>3.7983950107911015</v>
      </c>
      <c r="AQ54" s="227">
        <v>4.3591530536265903</v>
      </c>
      <c r="AR54" s="227">
        <v>2.1214025950343545</v>
      </c>
      <c r="AS54" s="227">
        <v>1.332289464592151</v>
      </c>
      <c r="AT54" s="227"/>
      <c r="AU54" s="227">
        <v>1.8829870115835912</v>
      </c>
      <c r="AV54" s="227">
        <v>2.5835981883372576</v>
      </c>
      <c r="AW54" s="226"/>
      <c r="AX54" s="226"/>
      <c r="AY54" s="226"/>
      <c r="AZ54" s="189"/>
      <c r="BA54" s="205">
        <v>44227</v>
      </c>
      <c r="BB54" s="101">
        <v>18.362227787635032</v>
      </c>
      <c r="BC54" s="101">
        <v>11.454294306268963</v>
      </c>
      <c r="BD54" s="101">
        <v>11.88980688911756</v>
      </c>
      <c r="BE54" s="226"/>
      <c r="BF54" s="228">
        <v>7794.29</v>
      </c>
      <c r="BG54" s="228">
        <v>34680.913999999997</v>
      </c>
      <c r="BH54" s="228">
        <v>22862.649000000001</v>
      </c>
      <c r="BI54" s="226"/>
      <c r="BJ54" s="226"/>
      <c r="BK54" s="228"/>
      <c r="BL54" s="228"/>
      <c r="BM54" s="228"/>
      <c r="BN54" s="226"/>
      <c r="BO54" s="226"/>
      <c r="BP54" s="226"/>
      <c r="BQ54" s="226"/>
      <c r="BR54" s="189"/>
      <c r="BS54" s="206">
        <v>44197</v>
      </c>
      <c r="BT54" s="228">
        <v>13.789418122560001</v>
      </c>
      <c r="BU54" s="228">
        <v>4.2282915320599992</v>
      </c>
      <c r="BV54" s="226">
        <v>326.12269087892986</v>
      </c>
      <c r="BW54" s="228">
        <v>100</v>
      </c>
      <c r="BX54" s="226"/>
      <c r="BY54" s="226"/>
      <c r="BZ54" s="226"/>
      <c r="CA54" s="121"/>
      <c r="CB54" s="226"/>
      <c r="CC54" s="226"/>
      <c r="CD54" s="226"/>
      <c r="CE54" s="226"/>
      <c r="CF54" s="226"/>
      <c r="CG54" s="227"/>
      <c r="CH54" s="227"/>
      <c r="CI54" s="189"/>
      <c r="CJ54" s="205">
        <v>44227</v>
      </c>
      <c r="CK54" s="101">
        <v>8.3333333333333332E-3</v>
      </c>
      <c r="CL54" s="101">
        <v>0.14166666666666669</v>
      </c>
      <c r="CM54" s="101">
        <v>0.26666666666666666</v>
      </c>
      <c r="CN54" s="101">
        <v>1.6666666666666666E-2</v>
      </c>
      <c r="CO54" s="101">
        <v>0.18333333333333335</v>
      </c>
      <c r="CP54" s="227">
        <v>0.48166666666666674</v>
      </c>
      <c r="CQ54" s="99"/>
      <c r="CR54" s="99"/>
      <c r="CS54" s="99"/>
      <c r="CT54" s="99"/>
      <c r="CU54" s="99"/>
      <c r="CV54" s="99"/>
      <c r="CW54" s="120"/>
      <c r="CX54" s="189"/>
      <c r="CY54" s="205">
        <v>44227</v>
      </c>
      <c r="CZ54" s="101">
        <v>0</v>
      </c>
      <c r="DA54" s="101">
        <v>8.3333333333333332E-3</v>
      </c>
      <c r="DB54" s="101">
        <v>0.06</v>
      </c>
      <c r="DC54" s="101">
        <v>-5.0000000000000001E-3</v>
      </c>
      <c r="DD54" s="101">
        <v>-0.19666666666666666</v>
      </c>
      <c r="DE54" s="227">
        <v>0.24333333333333332</v>
      </c>
      <c r="DF54" s="207"/>
      <c r="DG54" s="207"/>
      <c r="DH54" s="207"/>
      <c r="DI54" s="207"/>
      <c r="DJ54" s="99"/>
      <c r="DK54" s="99"/>
    </row>
    <row r="55" spans="1:115">
      <c r="B55" s="205">
        <v>44255</v>
      </c>
      <c r="C55" s="101">
        <v>-1.0272638822957147</v>
      </c>
      <c r="D55" s="101">
        <v>6.788113957423314</v>
      </c>
      <c r="E55" s="101">
        <v>9.3655457654865835</v>
      </c>
      <c r="F55" s="101">
        <v>68.006363767461991</v>
      </c>
      <c r="H55" s="228">
        <v>23638.773000000001</v>
      </c>
      <c r="I55" s="228">
        <v>9140.6920000000009</v>
      </c>
      <c r="J55" s="228">
        <v>45363.481</v>
      </c>
      <c r="K55" s="228">
        <v>9028.9560000000001</v>
      </c>
      <c r="L55" s="118"/>
      <c r="M55" s="189"/>
      <c r="N55" s="205">
        <v>44255</v>
      </c>
      <c r="O55" s="101">
        <v>-1.0272638822957147</v>
      </c>
      <c r="P55" s="101">
        <v>-2.7703297841671359</v>
      </c>
      <c r="Q55" s="101">
        <v>3.8155548831526609</v>
      </c>
      <c r="R55" s="101">
        <v>-8.6110606960429497</v>
      </c>
      <c r="S55" s="227"/>
      <c r="T55" s="228">
        <v>23638.773000000001</v>
      </c>
      <c r="U55" s="228">
        <v>8907.143</v>
      </c>
      <c r="V55" s="228">
        <v>6783.0810000000001</v>
      </c>
      <c r="W55" s="228">
        <v>2552.9290000000001</v>
      </c>
      <c r="X55" s="119"/>
      <c r="Y55" s="189"/>
      <c r="Z55" s="205">
        <v>41333</v>
      </c>
      <c r="AA55" s="101">
        <v>7.2060439999999994</v>
      </c>
      <c r="AB55" s="101">
        <v>0</v>
      </c>
      <c r="AC55" s="101">
        <v>15.1374882565447</v>
      </c>
      <c r="AF55" s="227"/>
      <c r="AG55" s="227"/>
      <c r="AI55" s="226"/>
      <c r="AJ55" s="189"/>
      <c r="AK55" s="205">
        <v>44255</v>
      </c>
      <c r="AL55" s="227"/>
      <c r="AM55" s="227">
        <v>0.53867065531383029</v>
      </c>
      <c r="AN55" s="227"/>
      <c r="AO55" s="227">
        <v>1.1074466874045421E-2</v>
      </c>
      <c r="AP55" s="227">
        <v>3.8028595875674767</v>
      </c>
      <c r="AQ55" s="227">
        <v>4.3213053444487226</v>
      </c>
      <c r="AR55" s="227">
        <v>2.1078318985565092</v>
      </c>
      <c r="AS55" s="227">
        <v>1.2801716250827293</v>
      </c>
      <c r="AT55" s="227"/>
      <c r="AU55" s="227">
        <v>1.8769033917160789</v>
      </c>
      <c r="AV55" s="227">
        <v>2.6032007765489236</v>
      </c>
      <c r="AW55" s="226"/>
      <c r="AX55" s="226"/>
      <c r="AY55" s="226"/>
      <c r="AZ55" s="189"/>
      <c r="BA55" s="205">
        <v>44255</v>
      </c>
      <c r="BB55" s="101">
        <v>19.562930191901053</v>
      </c>
      <c r="BC55" s="101">
        <v>12.185066908406172</v>
      </c>
      <c r="BD55" s="101">
        <v>12.501578960233539</v>
      </c>
      <c r="BE55" s="226"/>
      <c r="BF55" s="228">
        <v>7873.0420000000004</v>
      </c>
      <c r="BG55" s="228">
        <v>34890.957000000002</v>
      </c>
      <c r="BH55" s="228">
        <v>23058.417000000001</v>
      </c>
      <c r="BI55" s="226"/>
      <c r="BJ55" s="226"/>
      <c r="BK55" s="228"/>
      <c r="BL55" s="228"/>
      <c r="BM55" s="228"/>
      <c r="BN55" s="226"/>
      <c r="BO55" s="226"/>
      <c r="BP55" s="226"/>
      <c r="BQ55" s="226"/>
      <c r="BR55" s="189"/>
      <c r="BS55" s="206">
        <v>44228</v>
      </c>
      <c r="BT55" s="228">
        <v>13.52942760959</v>
      </c>
      <c r="BU55" s="228">
        <v>3.94750463449</v>
      </c>
      <c r="BV55" s="226">
        <v>342.7336725935964</v>
      </c>
      <c r="BW55" s="228">
        <v>100</v>
      </c>
      <c r="BX55" s="226"/>
      <c r="BY55" s="226"/>
      <c r="BZ55" s="226"/>
      <c r="CA55" s="121"/>
      <c r="CB55" s="226"/>
      <c r="CC55" s="226"/>
      <c r="CD55" s="226"/>
      <c r="CE55" s="226"/>
      <c r="CF55" s="226"/>
      <c r="CG55" s="227"/>
      <c r="CH55" s="227"/>
      <c r="CI55" s="189"/>
      <c r="CJ55" s="205">
        <v>44255</v>
      </c>
      <c r="CK55" s="101">
        <v>6.6666666666666671E-3</v>
      </c>
      <c r="CL55" s="101">
        <v>0.13666666666666669</v>
      </c>
      <c r="CM55" s="101">
        <v>0.25333333333333335</v>
      </c>
      <c r="CN55" s="101">
        <v>1.4999999999999998E-2</v>
      </c>
      <c r="CO55" s="101">
        <v>0.18833333333333335</v>
      </c>
      <c r="CP55" s="227">
        <v>0.49833333333333329</v>
      </c>
      <c r="CQ55" s="99"/>
      <c r="CR55" s="99"/>
      <c r="CS55" s="99"/>
      <c r="CT55" s="99"/>
      <c r="CU55" s="99"/>
      <c r="CV55" s="99"/>
      <c r="CW55" s="120"/>
      <c r="CX55" s="189"/>
      <c r="CY55" s="205">
        <v>44255</v>
      </c>
      <c r="CZ55" s="101">
        <v>0</v>
      </c>
      <c r="DA55" s="101">
        <v>6.6666666666666671E-3</v>
      </c>
      <c r="DB55" s="101">
        <v>6.1666666666666668E-2</v>
      </c>
      <c r="DC55" s="101">
        <v>-6.6666666666666671E-3</v>
      </c>
      <c r="DD55" s="101">
        <v>-0.20000000000000004</v>
      </c>
      <c r="DE55" s="227">
        <v>0.24000000000000002</v>
      </c>
      <c r="DF55" s="207"/>
      <c r="DG55" s="207"/>
      <c r="DH55" s="207"/>
      <c r="DI55" s="207"/>
      <c r="DJ55" s="99"/>
      <c r="DK55" s="99"/>
    </row>
    <row r="56" spans="1:115">
      <c r="B56" s="205">
        <v>44286</v>
      </c>
      <c r="C56" s="101">
        <v>-0.58135129802384666</v>
      </c>
      <c r="D56" s="101">
        <v>5.7852797630774555</v>
      </c>
      <c r="E56" s="101">
        <v>9.1549848707968664</v>
      </c>
      <c r="F56" s="101">
        <v>67.734409869819046</v>
      </c>
      <c r="H56" s="228">
        <v>23868.117999999999</v>
      </c>
      <c r="I56" s="228">
        <v>9208.5609999999997</v>
      </c>
      <c r="J56" s="228">
        <v>46002.267</v>
      </c>
      <c r="K56" s="228">
        <v>9556.7199999999993</v>
      </c>
      <c r="L56" s="118"/>
      <c r="M56" s="189"/>
      <c r="N56" s="205">
        <v>44286</v>
      </c>
      <c r="O56" s="101">
        <v>-0.58135129802384666</v>
      </c>
      <c r="P56" s="101">
        <v>-3.6189788992371907</v>
      </c>
      <c r="Q56" s="101">
        <v>4.2214388136187164</v>
      </c>
      <c r="R56" s="101">
        <v>-7.7085103075827499</v>
      </c>
      <c r="S56" s="227"/>
      <c r="T56" s="228">
        <v>23868.117999999999</v>
      </c>
      <c r="U56" s="228">
        <v>9018.8819999999996</v>
      </c>
      <c r="V56" s="228">
        <v>6822.0789999999997</v>
      </c>
      <c r="W56" s="228">
        <v>2553.1610000000001</v>
      </c>
      <c r="X56" s="119"/>
      <c r="Y56" s="189"/>
      <c r="Z56" s="205">
        <v>41364</v>
      </c>
      <c r="AA56" s="101">
        <v>7.2807200000000005</v>
      </c>
      <c r="AB56" s="101">
        <v>0</v>
      </c>
      <c r="AC56" s="101">
        <v>15.3250496378796</v>
      </c>
      <c r="AF56" s="227"/>
      <c r="AG56" s="227"/>
      <c r="AI56" s="226"/>
      <c r="AJ56" s="189"/>
      <c r="AK56" s="205">
        <v>44286</v>
      </c>
      <c r="AL56" s="227"/>
      <c r="AM56" s="227">
        <v>0.32715955918024525</v>
      </c>
      <c r="AN56" s="227"/>
      <c r="AO56" s="227">
        <v>1.0490156152596776E-2</v>
      </c>
      <c r="AP56" s="227">
        <v>3.7369814066810196</v>
      </c>
      <c r="AQ56" s="227">
        <v>4.1473303832171045</v>
      </c>
      <c r="AR56" s="227">
        <v>2.0833033907987208</v>
      </c>
      <c r="AS56" s="227">
        <v>1.2797892817692857</v>
      </c>
      <c r="AT56" s="227"/>
      <c r="AU56" s="227">
        <v>1.8330589625610259</v>
      </c>
      <c r="AV56" s="227">
        <v>2.5409494487868169</v>
      </c>
      <c r="AW56" s="226"/>
      <c r="AX56" s="226"/>
      <c r="AY56" s="226"/>
      <c r="AZ56" s="189"/>
      <c r="BA56" s="205">
        <v>44286</v>
      </c>
      <c r="BB56" s="101">
        <v>20.810997514892261</v>
      </c>
      <c r="BC56" s="101">
        <v>11.937629625117818</v>
      </c>
      <c r="BD56" s="101">
        <v>11.588581991973435</v>
      </c>
      <c r="BE56" s="226"/>
      <c r="BF56" s="228">
        <v>8501.1280000000006</v>
      </c>
      <c r="BG56" s="228">
        <v>35505.892999999996</v>
      </c>
      <c r="BH56" s="228">
        <v>23027.652999999998</v>
      </c>
      <c r="BI56" s="226"/>
      <c r="BJ56" s="226"/>
      <c r="BK56" s="228"/>
      <c r="BL56" s="228"/>
      <c r="BM56" s="228"/>
      <c r="BN56" s="226"/>
      <c r="BO56" s="226"/>
      <c r="BP56" s="226"/>
      <c r="BQ56" s="226"/>
      <c r="BR56" s="189"/>
      <c r="BS56" s="206">
        <v>44256</v>
      </c>
      <c r="BT56" s="228">
        <v>14.10519569533</v>
      </c>
      <c r="BU56" s="228">
        <v>4.2934723580099998</v>
      </c>
      <c r="BV56" s="226">
        <v>328.5265286269987</v>
      </c>
      <c r="BW56" s="228">
        <v>100</v>
      </c>
      <c r="BX56" s="226"/>
      <c r="BY56" s="226"/>
      <c r="BZ56" s="226"/>
      <c r="CA56" s="121"/>
      <c r="CB56" s="226"/>
      <c r="CC56" s="226"/>
      <c r="CD56" s="226"/>
      <c r="CE56" s="226"/>
      <c r="CF56" s="226"/>
      <c r="CG56" s="227"/>
      <c r="CH56" s="227"/>
      <c r="CI56" s="189"/>
      <c r="CJ56" s="205">
        <v>44286</v>
      </c>
      <c r="CK56" s="101">
        <v>5.0000000000000001E-3</v>
      </c>
      <c r="CL56" s="101">
        <v>0.13333333333333333</v>
      </c>
      <c r="CM56" s="101">
        <v>0.24833333333333332</v>
      </c>
      <c r="CN56" s="101">
        <v>1.3333333333333334E-2</v>
      </c>
      <c r="CO56" s="101">
        <v>0.18833333333333332</v>
      </c>
      <c r="CP56" s="227">
        <v>0.51000000000000012</v>
      </c>
      <c r="CQ56" s="99"/>
      <c r="CR56" s="99"/>
      <c r="CS56" s="99"/>
      <c r="CT56" s="99"/>
      <c r="CU56" s="99"/>
      <c r="CV56" s="99"/>
      <c r="CW56" s="120"/>
      <c r="CX56" s="189"/>
      <c r="CY56" s="205">
        <v>44286</v>
      </c>
      <c r="CZ56" s="101">
        <v>0</v>
      </c>
      <c r="DA56" s="101">
        <v>6.6666666666666671E-3</v>
      </c>
      <c r="DB56" s="101">
        <v>5.1666666666666666E-2</v>
      </c>
      <c r="DC56" s="101">
        <v>-8.3333333333333332E-3</v>
      </c>
      <c r="DD56" s="101">
        <v>-0.18500000000000003</v>
      </c>
      <c r="DE56" s="227">
        <v>0.23666666666666666</v>
      </c>
      <c r="DF56" s="207"/>
      <c r="DG56" s="207"/>
      <c r="DH56" s="207"/>
      <c r="DI56" s="207"/>
      <c r="DJ56" s="99"/>
      <c r="DK56" s="99"/>
    </row>
    <row r="57" spans="1:115">
      <c r="B57" s="205">
        <v>44316</v>
      </c>
      <c r="C57" s="101">
        <v>-0.39750933103916974</v>
      </c>
      <c r="D57" s="101">
        <v>3.3843245242504372</v>
      </c>
      <c r="E57" s="101">
        <v>8.0001684796246373</v>
      </c>
      <c r="F57" s="101">
        <v>53.028689729731468</v>
      </c>
      <c r="H57" s="228">
        <v>23763.97</v>
      </c>
      <c r="I57" s="228">
        <v>8941.8559999999998</v>
      </c>
      <c r="J57" s="228">
        <v>45948.892</v>
      </c>
      <c r="K57" s="228">
        <v>9653.5930000000008</v>
      </c>
      <c r="L57" s="118"/>
      <c r="M57" s="189"/>
      <c r="N57" s="205">
        <v>44316</v>
      </c>
      <c r="O57" s="101">
        <v>-0.39750933103916974</v>
      </c>
      <c r="P57" s="101">
        <v>-3.5515900794391486</v>
      </c>
      <c r="Q57" s="101">
        <v>4.788568529780024</v>
      </c>
      <c r="R57" s="101">
        <v>-6.5958896528697792</v>
      </c>
      <c r="S57" s="227"/>
      <c r="T57" s="228">
        <v>23763.97</v>
      </c>
      <c r="U57" s="228">
        <v>8928.1290000000008</v>
      </c>
      <c r="V57" s="228">
        <v>6870.3860000000004</v>
      </c>
      <c r="W57" s="228">
        <v>2540.15</v>
      </c>
      <c r="X57" s="119"/>
      <c r="Y57" s="189"/>
      <c r="Z57" s="205">
        <v>41394</v>
      </c>
      <c r="AA57" s="101">
        <v>7.4088730000000007</v>
      </c>
      <c r="AB57" s="101">
        <v>0</v>
      </c>
      <c r="AC57" s="101">
        <v>15.921148897342499</v>
      </c>
      <c r="AF57" s="227"/>
      <c r="AG57" s="227"/>
      <c r="AI57" s="226"/>
      <c r="AJ57" s="189"/>
      <c r="AK57" s="205">
        <v>44316</v>
      </c>
      <c r="AL57" s="227"/>
      <c r="AM57" s="227">
        <v>0.29037856034436971</v>
      </c>
      <c r="AN57" s="227"/>
      <c r="AO57" s="227">
        <v>1.0554760694940239E-2</v>
      </c>
      <c r="AP57" s="227">
        <v>2.8071017958032751</v>
      </c>
      <c r="AQ57" s="227">
        <v>4.0245453256551187</v>
      </c>
      <c r="AR57" s="227">
        <v>2.0543829318202231</v>
      </c>
      <c r="AS57" s="227">
        <v>0.77256734580820474</v>
      </c>
      <c r="AT57" s="227"/>
      <c r="AU57" s="227">
        <v>1.4742929440154855</v>
      </c>
      <c r="AV57" s="227">
        <v>1.9940583181287399</v>
      </c>
      <c r="AW57" s="226"/>
      <c r="AX57" s="226"/>
      <c r="AY57" s="226"/>
      <c r="AZ57" s="189"/>
      <c r="BA57" s="205">
        <v>44316</v>
      </c>
      <c r="BB57" s="101">
        <v>17.503754062761679</v>
      </c>
      <c r="BC57" s="101">
        <v>10.737045648633181</v>
      </c>
      <c r="BD57" s="101">
        <v>10.221380931621127</v>
      </c>
      <c r="BE57" s="226"/>
      <c r="BF57" s="228">
        <v>8278.9619999999995</v>
      </c>
      <c r="BG57" s="228">
        <v>35396.233999999997</v>
      </c>
      <c r="BH57" s="228">
        <v>23156.400000000001</v>
      </c>
      <c r="BI57" s="226"/>
      <c r="BJ57" s="226"/>
      <c r="BK57" s="228"/>
      <c r="BL57" s="228"/>
      <c r="BM57" s="228"/>
      <c r="BN57" s="226"/>
      <c r="BO57" s="226"/>
      <c r="BP57" s="226"/>
      <c r="BQ57" s="226"/>
      <c r="BR57" s="189"/>
      <c r="BS57" s="206">
        <v>44287</v>
      </c>
      <c r="BT57" s="228">
        <v>13.88230242485</v>
      </c>
      <c r="BU57" s="228">
        <v>4.1603543300800006</v>
      </c>
      <c r="BV57" s="226">
        <v>333.68077147849704</v>
      </c>
      <c r="BW57" s="228">
        <v>100</v>
      </c>
      <c r="BX57" s="226"/>
      <c r="BY57" s="226"/>
      <c r="BZ57" s="226"/>
      <c r="CA57" s="121"/>
      <c r="CB57" s="226"/>
      <c r="CC57" s="226"/>
      <c r="CD57" s="226"/>
      <c r="CE57" s="226"/>
      <c r="CF57" s="226"/>
      <c r="CG57" s="227"/>
      <c r="CH57" s="227"/>
      <c r="CI57" s="189"/>
      <c r="CJ57" s="205">
        <v>44316</v>
      </c>
      <c r="CK57" s="101">
        <v>3.3333333333333335E-3</v>
      </c>
      <c r="CL57" s="101">
        <v>0.12833333333333333</v>
      </c>
      <c r="CM57" s="101">
        <v>0.245</v>
      </c>
      <c r="CN57" s="101">
        <v>1.1666666666666667E-2</v>
      </c>
      <c r="CO57" s="101">
        <v>0.18666666666666665</v>
      </c>
      <c r="CP57" s="227">
        <v>0.51833333333333342</v>
      </c>
      <c r="CQ57" s="99"/>
      <c r="CR57" s="99"/>
      <c r="CS57" s="99"/>
      <c r="CT57" s="99"/>
      <c r="CU57" s="99"/>
      <c r="CV57" s="99"/>
      <c r="CW57" s="120"/>
      <c r="CX57" s="189"/>
      <c r="CY57" s="205">
        <v>44316</v>
      </c>
      <c r="CZ57" s="101">
        <v>0</v>
      </c>
      <c r="DA57" s="101">
        <v>6.6666666666666671E-3</v>
      </c>
      <c r="DB57" s="101">
        <v>4.5000000000000005E-2</v>
      </c>
      <c r="DC57" s="101">
        <v>-0.01</v>
      </c>
      <c r="DD57" s="101">
        <v>-0.17833333333333334</v>
      </c>
      <c r="DE57" s="227">
        <v>0.23833333333333331</v>
      </c>
      <c r="DF57" s="207"/>
      <c r="DG57" s="207"/>
      <c r="DH57" s="207"/>
      <c r="DI57" s="207"/>
      <c r="DJ57" s="99"/>
      <c r="DK57" s="99"/>
    </row>
    <row r="58" spans="1:115">
      <c r="B58" s="205">
        <v>44347</v>
      </c>
      <c r="C58" s="101">
        <v>0.58337280289617599</v>
      </c>
      <c r="D58" s="101">
        <v>7.7009213547620137</v>
      </c>
      <c r="E58" s="101">
        <v>7.9417114079270323</v>
      </c>
      <c r="F58" s="101">
        <v>44.226452120523874</v>
      </c>
      <c r="H58" s="228">
        <v>23827.335999999999</v>
      </c>
      <c r="I58" s="228">
        <v>9279.52</v>
      </c>
      <c r="J58" s="228">
        <v>46283.872000000003</v>
      </c>
      <c r="K58" s="228">
        <v>9786.6460000000006</v>
      </c>
      <c r="L58" s="118"/>
      <c r="M58" s="189"/>
      <c r="N58" s="205">
        <v>44347</v>
      </c>
      <c r="O58" s="101">
        <v>0.58337280289617599</v>
      </c>
      <c r="P58" s="101">
        <v>-1.3257530731795808</v>
      </c>
      <c r="Q58" s="101">
        <v>5.6346062599627933</v>
      </c>
      <c r="R58" s="101">
        <v>-6.1092595961971803</v>
      </c>
      <c r="S58" s="227"/>
      <c r="T58" s="228">
        <v>23827.335999999999</v>
      </c>
      <c r="U58" s="228">
        <v>8965.25</v>
      </c>
      <c r="V58" s="228">
        <v>6934.97</v>
      </c>
      <c r="W58" s="228">
        <v>2538.8919999999998</v>
      </c>
      <c r="X58" s="119"/>
      <c r="Y58" s="189"/>
      <c r="Z58" s="205">
        <v>41425</v>
      </c>
      <c r="AA58" s="101">
        <v>7.832374999999999</v>
      </c>
      <c r="AB58" s="101">
        <v>0</v>
      </c>
      <c r="AC58" s="101">
        <v>16.644405404241098</v>
      </c>
      <c r="AF58" s="227"/>
      <c r="AG58" s="227"/>
      <c r="AI58" s="226"/>
      <c r="AJ58" s="189"/>
      <c r="AK58" s="205">
        <v>44347</v>
      </c>
      <c r="AL58" s="227"/>
      <c r="AM58" s="227">
        <v>0.28209918496778041</v>
      </c>
      <c r="AN58" s="227"/>
      <c r="AO58" s="227">
        <v>1.644832840602703E-2</v>
      </c>
      <c r="AP58" s="227">
        <v>2.7243336481626352</v>
      </c>
      <c r="AQ58" s="227">
        <v>4.0659442874486205</v>
      </c>
      <c r="AR58" s="227">
        <v>2.0727501857145949</v>
      </c>
      <c r="AS58" s="227">
        <v>0.85489193973691635</v>
      </c>
      <c r="AT58" s="227"/>
      <c r="AU58" s="227">
        <v>1.4649828927586763</v>
      </c>
      <c r="AV58" s="227">
        <v>2.0246407609971926</v>
      </c>
      <c r="AW58" s="226"/>
      <c r="AX58" s="226"/>
      <c r="AY58" s="226"/>
      <c r="AZ58" s="189"/>
      <c r="BA58" s="205">
        <v>44347</v>
      </c>
      <c r="BB58" s="101">
        <v>12.949950240187835</v>
      </c>
      <c r="BC58" s="101">
        <v>10.243899041848392</v>
      </c>
      <c r="BD58" s="101">
        <v>10.340279222451043</v>
      </c>
      <c r="BE58" s="226"/>
      <c r="BF58" s="228">
        <v>8289.6859999999997</v>
      </c>
      <c r="BG58" s="228">
        <v>35617.642999999996</v>
      </c>
      <c r="BH58" s="228">
        <v>23305.691999999999</v>
      </c>
      <c r="BI58" s="226"/>
      <c r="BJ58" s="226"/>
      <c r="BK58" s="228"/>
      <c r="BL58" s="228"/>
      <c r="BM58" s="228"/>
      <c r="BN58" s="226"/>
      <c r="BO58" s="226"/>
      <c r="BP58" s="226"/>
      <c r="BQ58" s="226"/>
      <c r="BR58" s="189"/>
      <c r="BS58" s="206">
        <v>44317</v>
      </c>
      <c r="BT58" s="228">
        <v>14.09453825087</v>
      </c>
      <c r="BU58" s="228">
        <v>4.1544266289799996</v>
      </c>
      <c r="BV58" s="226">
        <v>339.26554756198715</v>
      </c>
      <c r="BW58" s="228">
        <v>100</v>
      </c>
      <c r="BX58" s="226"/>
      <c r="BY58" s="226"/>
      <c r="BZ58" s="226"/>
      <c r="CA58" s="121"/>
      <c r="CB58" s="226"/>
      <c r="CC58" s="226"/>
      <c r="CD58" s="226"/>
      <c r="CE58" s="226"/>
      <c r="CF58" s="226"/>
      <c r="CG58" s="227"/>
      <c r="CH58" s="227"/>
      <c r="CI58" s="189"/>
      <c r="CJ58" s="205">
        <v>44347</v>
      </c>
      <c r="CK58" s="101">
        <v>1.6666666666666668E-3</v>
      </c>
      <c r="CL58" s="101">
        <v>0.12666666666666668</v>
      </c>
      <c r="CM58" s="101">
        <v>0.22666666666666666</v>
      </c>
      <c r="CN58" s="101">
        <v>0.01</v>
      </c>
      <c r="CO58" s="101">
        <v>0.18166666666666664</v>
      </c>
      <c r="CP58" s="227">
        <v>0.52166666666666661</v>
      </c>
      <c r="CQ58" s="99"/>
      <c r="CR58" s="99"/>
      <c r="CS58" s="99"/>
      <c r="CT58" s="99"/>
      <c r="CU58" s="99"/>
      <c r="CV58" s="99"/>
      <c r="CW58" s="120"/>
      <c r="CX58" s="189"/>
      <c r="CY58" s="205">
        <v>44347</v>
      </c>
      <c r="CZ58" s="101">
        <v>0</v>
      </c>
      <c r="DA58" s="101">
        <v>6.6666666666666671E-3</v>
      </c>
      <c r="DB58" s="101">
        <v>3.500000000000001E-2</v>
      </c>
      <c r="DC58" s="101">
        <v>-0.01</v>
      </c>
      <c r="DD58" s="101">
        <v>-0.18333333333333332</v>
      </c>
      <c r="DE58" s="227">
        <v>0.20166666666666666</v>
      </c>
      <c r="DF58" s="207"/>
      <c r="DG58" s="207"/>
      <c r="DH58" s="207"/>
      <c r="DI58" s="207"/>
      <c r="DJ58" s="99"/>
      <c r="DK58" s="99"/>
    </row>
    <row r="59" spans="1:115">
      <c r="B59" s="205">
        <v>44377</v>
      </c>
      <c r="C59" s="101">
        <v>2.2295192971396371</v>
      </c>
      <c r="D59" s="101">
        <v>6.1581749281647502</v>
      </c>
      <c r="E59" s="101">
        <v>10.323611014704426</v>
      </c>
      <c r="F59" s="101">
        <v>48.923306582525328</v>
      </c>
      <c r="H59" s="228">
        <v>23987.024000000001</v>
      </c>
      <c r="I59" s="228">
        <v>9316.7960000000003</v>
      </c>
      <c r="J59" s="228">
        <v>47697.417000000001</v>
      </c>
      <c r="K59" s="228">
        <v>11055.620999999999</v>
      </c>
      <c r="L59" s="118"/>
      <c r="M59" s="189"/>
      <c r="N59" s="205">
        <v>44377</v>
      </c>
      <c r="O59" s="101">
        <v>2.2295192971396371</v>
      </c>
      <c r="P59" s="101">
        <v>-7.719179122479547E-2</v>
      </c>
      <c r="Q59" s="101">
        <v>6.6000311902108422</v>
      </c>
      <c r="R59" s="101">
        <v>-5.9581989142285074</v>
      </c>
      <c r="S59" s="227"/>
      <c r="T59" s="228">
        <v>23987.024000000001</v>
      </c>
      <c r="U59" s="228">
        <v>8947.4079999999994</v>
      </c>
      <c r="V59" s="228">
        <v>7006.3670000000002</v>
      </c>
      <c r="W59" s="228">
        <v>2527.364</v>
      </c>
      <c r="X59" s="119"/>
      <c r="Y59" s="189"/>
      <c r="Z59" s="205">
        <v>41455</v>
      </c>
      <c r="AA59" s="101">
        <v>7.8682819999999998</v>
      </c>
      <c r="AB59" s="101">
        <v>0</v>
      </c>
      <c r="AC59" s="101">
        <v>16.983071277829598</v>
      </c>
      <c r="AF59" s="227"/>
      <c r="AG59" s="227"/>
      <c r="AI59" s="226"/>
      <c r="AJ59" s="189"/>
      <c r="AK59" s="205">
        <v>44377</v>
      </c>
      <c r="AL59" s="227"/>
      <c r="AM59" s="227">
        <v>0.26416525288660164</v>
      </c>
      <c r="AN59" s="227"/>
      <c r="AO59" s="227">
        <v>1.0202699534782927E-2</v>
      </c>
      <c r="AP59" s="227">
        <v>2.6663728881841666</v>
      </c>
      <c r="AQ59" s="227">
        <v>4.1451423193282944</v>
      </c>
      <c r="AR59" s="227">
        <v>2.0597952478004511</v>
      </c>
      <c r="AS59" s="227">
        <v>0.85535485192466887</v>
      </c>
      <c r="AT59" s="227"/>
      <c r="AU59" s="227">
        <v>1.410569577235687</v>
      </c>
      <c r="AV59" s="227">
        <v>1.9293463153333004</v>
      </c>
      <c r="AW59" s="226"/>
      <c r="AX59" s="226"/>
      <c r="AY59" s="226"/>
      <c r="AZ59" s="189"/>
      <c r="BA59" s="205">
        <v>44377</v>
      </c>
      <c r="BB59" s="101">
        <v>10.585114408257468</v>
      </c>
      <c r="BC59" s="101">
        <v>9.7989106953385807</v>
      </c>
      <c r="BD59" s="101">
        <v>10.096581351304113</v>
      </c>
      <c r="BE59" s="226"/>
      <c r="BF59" s="228">
        <v>8091.8490000000002</v>
      </c>
      <c r="BG59" s="228">
        <v>35862.853999999999</v>
      </c>
      <c r="BH59" s="228">
        <v>23792.064999999999</v>
      </c>
      <c r="BI59" s="226"/>
      <c r="BJ59" s="226"/>
      <c r="BK59" s="228"/>
      <c r="BL59" s="228"/>
      <c r="BM59" s="228"/>
      <c r="BN59" s="226"/>
      <c r="BO59" s="226"/>
      <c r="BP59" s="226"/>
      <c r="BQ59" s="226"/>
      <c r="BR59" s="189"/>
      <c r="BS59" s="206">
        <v>44348</v>
      </c>
      <c r="BT59" s="228">
        <v>14.93084</v>
      </c>
      <c r="BU59" s="228">
        <v>4.4406555876400002</v>
      </c>
      <c r="BV59" s="226">
        <v>337.3514217870586</v>
      </c>
      <c r="BW59" s="228">
        <v>100</v>
      </c>
      <c r="BX59" s="226"/>
      <c r="BY59" s="226"/>
      <c r="BZ59" s="226"/>
      <c r="CA59" s="121"/>
      <c r="CB59" s="226"/>
      <c r="CC59" s="226"/>
      <c r="CD59" s="226"/>
      <c r="CE59" s="226"/>
      <c r="CF59" s="226"/>
      <c r="CG59" s="227"/>
      <c r="CH59" s="227"/>
      <c r="CI59" s="189"/>
      <c r="CJ59" s="205">
        <v>44377</v>
      </c>
      <c r="CK59" s="101">
        <v>0</v>
      </c>
      <c r="CL59" s="101">
        <v>0.125</v>
      </c>
      <c r="CM59" s="101">
        <v>0.20833333333333334</v>
      </c>
      <c r="CN59" s="101">
        <v>0.01</v>
      </c>
      <c r="CO59" s="101">
        <v>0.17833333333333334</v>
      </c>
      <c r="CP59" s="227">
        <v>0.52166666666666661</v>
      </c>
      <c r="CQ59" s="99"/>
      <c r="CR59" s="99"/>
      <c r="CS59" s="99"/>
      <c r="CT59" s="99"/>
      <c r="CU59" s="99"/>
      <c r="CV59" s="99"/>
      <c r="CW59" s="120"/>
      <c r="CX59" s="189"/>
      <c r="CY59" s="205">
        <v>44377</v>
      </c>
      <c r="CZ59" s="101">
        <v>0</v>
      </c>
      <c r="DA59" s="101">
        <v>1.666666666666667E-3</v>
      </c>
      <c r="DB59" s="101">
        <v>2.6666666666666661E-2</v>
      </c>
      <c r="DC59" s="101">
        <v>-1.1666666666666667E-2</v>
      </c>
      <c r="DD59" s="101">
        <v>-0.20166666666666666</v>
      </c>
      <c r="DE59" s="227">
        <v>0.21666666666666665</v>
      </c>
      <c r="DF59" s="207"/>
      <c r="DG59" s="207"/>
      <c r="DH59" s="207"/>
      <c r="DI59" s="207"/>
      <c r="DJ59" s="99"/>
      <c r="DK59" s="99"/>
    </row>
    <row r="60" spans="1:115">
      <c r="A60" s="166">
        <v>44408</v>
      </c>
      <c r="B60" s="205">
        <v>44408</v>
      </c>
      <c r="C60" s="101">
        <v>3.0719552507270542</v>
      </c>
      <c r="D60" s="101">
        <v>1.1383497783020058</v>
      </c>
      <c r="E60" s="101">
        <v>9.0401485932440462</v>
      </c>
      <c r="F60" s="101">
        <v>42.797596326181434</v>
      </c>
      <c r="H60" s="228">
        <v>24155.023000000001</v>
      </c>
      <c r="I60" s="228">
        <v>9196.0530000000017</v>
      </c>
      <c r="J60" s="228">
        <v>47695.125999999997</v>
      </c>
      <c r="K60" s="228">
        <v>10803.712</v>
      </c>
      <c r="L60" s="118"/>
      <c r="M60" s="189">
        <f>+N60</f>
        <v>44408</v>
      </c>
      <c r="N60" s="205">
        <v>44408</v>
      </c>
      <c r="O60" s="101">
        <v>3.0719552507270542</v>
      </c>
      <c r="P60" s="101">
        <v>1.2638227988205353</v>
      </c>
      <c r="Q60" s="101">
        <v>7.2330553751768889</v>
      </c>
      <c r="R60" s="101">
        <v>-5.911769838781467</v>
      </c>
      <c r="S60" s="227"/>
      <c r="T60" s="228">
        <v>24155.023000000001</v>
      </c>
      <c r="U60" s="228">
        <v>9022.7980000000007</v>
      </c>
      <c r="V60" s="228">
        <v>7081.0190000000002</v>
      </c>
      <c r="W60" s="228">
        <v>2517.7379999999998</v>
      </c>
      <c r="X60" s="119"/>
      <c r="Y60" s="189">
        <v>41455</v>
      </c>
      <c r="Z60" s="205">
        <v>41486</v>
      </c>
      <c r="AA60" s="101">
        <v>8.1988219999999998</v>
      </c>
      <c r="AB60" s="101">
        <v>0</v>
      </c>
      <c r="AC60" s="101">
        <v>17.843575594073101</v>
      </c>
      <c r="AF60" s="227"/>
      <c r="AG60" s="227"/>
      <c r="AI60" s="226"/>
      <c r="AJ60" s="189">
        <v>44408</v>
      </c>
      <c r="AK60" s="205">
        <v>44408</v>
      </c>
      <c r="AL60" s="227"/>
      <c r="AM60" s="227">
        <v>0.26148362638799205</v>
      </c>
      <c r="AN60" s="227"/>
      <c r="AO60" s="227">
        <v>1.0298898112831955E-2</v>
      </c>
      <c r="AP60" s="227">
        <v>2.5726316919367633</v>
      </c>
      <c r="AQ60" s="227">
        <v>4.1050710179012366</v>
      </c>
      <c r="AR60" s="227">
        <v>2.0881628265288259</v>
      </c>
      <c r="AS60" s="227">
        <v>0.7541188456971043</v>
      </c>
      <c r="AT60" s="227"/>
      <c r="AU60" s="227">
        <v>1.379612570106713</v>
      </c>
      <c r="AV60" s="227">
        <v>1.8877028471834301</v>
      </c>
      <c r="AW60" s="226"/>
      <c r="AX60" s="226"/>
      <c r="AY60" s="226"/>
      <c r="AZ60" s="189">
        <v>44408</v>
      </c>
      <c r="BA60" s="205">
        <v>44408</v>
      </c>
      <c r="BB60" s="101">
        <v>10.236343825489591</v>
      </c>
      <c r="BC60" s="101">
        <v>9.4239583870196153</v>
      </c>
      <c r="BD60" s="101">
        <v>10.097542397210724</v>
      </c>
      <c r="BE60" s="226"/>
      <c r="BF60" s="228">
        <v>8176.6859999999997</v>
      </c>
      <c r="BG60" s="228">
        <v>35987.148999999998</v>
      </c>
      <c r="BH60" s="228">
        <v>23834.505000000001</v>
      </c>
      <c r="BI60" s="226"/>
      <c r="BJ60" s="226"/>
      <c r="BK60" s="228"/>
      <c r="BL60" s="228"/>
      <c r="BM60" s="228"/>
      <c r="BN60" s="226"/>
      <c r="BO60" s="226"/>
      <c r="BP60" s="226"/>
      <c r="BQ60" s="226"/>
      <c r="BR60" s="237">
        <v>44561</v>
      </c>
      <c r="BS60" s="206">
        <v>44378</v>
      </c>
      <c r="BT60" s="228">
        <v>14.5879337743</v>
      </c>
      <c r="BU60" s="228">
        <v>4.2831231153899996</v>
      </c>
      <c r="BV60" s="226">
        <v>340.59104492894534</v>
      </c>
      <c r="BW60" s="228">
        <v>100</v>
      </c>
      <c r="BX60" s="226"/>
      <c r="BY60" s="226"/>
      <c r="BZ60" s="226"/>
      <c r="CA60" s="121"/>
      <c r="CB60" s="226"/>
      <c r="CC60" s="226"/>
      <c r="CD60" s="226"/>
      <c r="CE60" s="226"/>
      <c r="CF60" s="226"/>
      <c r="CG60" s="227"/>
      <c r="CH60" s="227"/>
      <c r="CI60" s="189">
        <v>44408</v>
      </c>
      <c r="CJ60" s="205">
        <v>44408</v>
      </c>
      <c r="CK60" s="101">
        <v>0</v>
      </c>
      <c r="CL60" s="101">
        <v>0.12666666666666668</v>
      </c>
      <c r="CM60" s="101">
        <v>0.19999999999999998</v>
      </c>
      <c r="CN60" s="101">
        <v>0.01</v>
      </c>
      <c r="CO60" s="101">
        <v>0.17166666666666666</v>
      </c>
      <c r="CP60" s="227">
        <v>0.51333333333333331</v>
      </c>
      <c r="CQ60" s="99"/>
      <c r="CR60" s="99"/>
      <c r="CS60" s="99"/>
      <c r="CT60" s="99"/>
      <c r="CU60" s="99"/>
      <c r="CV60" s="99"/>
      <c r="CW60" s="120"/>
      <c r="CX60" s="189">
        <v>44408</v>
      </c>
      <c r="CY60" s="205">
        <v>44408</v>
      </c>
      <c r="CZ60" s="101">
        <v>0</v>
      </c>
      <c r="DA60" s="101">
        <v>1.6666666666666668E-3</v>
      </c>
      <c r="DB60" s="101">
        <v>2.8333333333333335E-2</v>
      </c>
      <c r="DC60" s="101">
        <v>-1.3333333333333334E-2</v>
      </c>
      <c r="DD60" s="101">
        <v>-0.22833333333333336</v>
      </c>
      <c r="DE60" s="227">
        <v>0.19499999999999998</v>
      </c>
      <c r="DF60" s="207"/>
      <c r="DG60" s="207"/>
      <c r="DH60" s="207"/>
      <c r="DI60" s="207"/>
      <c r="DJ60" s="99"/>
      <c r="DK60" s="99"/>
    </row>
    <row r="61" spans="1:115">
      <c r="B61" s="205">
        <v>44439</v>
      </c>
      <c r="C61" s="101">
        <v>2.9046312635664817</v>
      </c>
      <c r="D61" s="101">
        <v>-0.91926337741556896</v>
      </c>
      <c r="E61" s="101">
        <v>9.0024927860393298</v>
      </c>
      <c r="F61" s="101">
        <v>47.179084144626657</v>
      </c>
      <c r="H61" s="228">
        <v>24140.417000000001</v>
      </c>
      <c r="I61" s="228">
        <v>9026.0509999999995</v>
      </c>
      <c r="J61" s="228">
        <v>47785.932000000001</v>
      </c>
      <c r="K61" s="228">
        <v>11281.162</v>
      </c>
      <c r="L61" s="118"/>
      <c r="M61" s="189"/>
      <c r="N61" s="205">
        <v>44439</v>
      </c>
      <c r="O61" s="101">
        <v>2.9046312635664817</v>
      </c>
      <c r="P61" s="101">
        <v>0.65487550825706897</v>
      </c>
      <c r="Q61" s="101">
        <v>7.6855488572814989</v>
      </c>
      <c r="R61" s="101">
        <v>-5.8861847923934674</v>
      </c>
      <c r="S61" s="227"/>
      <c r="T61" s="228">
        <v>24140.417000000001</v>
      </c>
      <c r="U61" s="228">
        <v>8942.4650000000001</v>
      </c>
      <c r="V61" s="228">
        <v>7135.3360000000002</v>
      </c>
      <c r="W61" s="228">
        <v>2508.1039999999998</v>
      </c>
      <c r="X61" s="119"/>
      <c r="Y61" s="189"/>
      <c r="Z61" s="205">
        <v>41517</v>
      </c>
      <c r="AA61" s="101">
        <v>8.1116770000000002</v>
      </c>
      <c r="AB61" s="101">
        <v>0</v>
      </c>
      <c r="AC61" s="101">
        <v>17.644226534874001</v>
      </c>
      <c r="AF61" s="227"/>
      <c r="AG61" s="227"/>
      <c r="AI61" s="226"/>
      <c r="AJ61" s="189"/>
      <c r="AK61" s="205">
        <v>44439</v>
      </c>
      <c r="AL61" s="227"/>
      <c r="AM61" s="227">
        <v>0.26144191137998257</v>
      </c>
      <c r="AN61" s="227"/>
      <c r="AO61" s="227">
        <v>1.0331496134170884E-2</v>
      </c>
      <c r="AP61" s="227">
        <v>2.5546345595829516</v>
      </c>
      <c r="AQ61" s="227">
        <v>4.1867484237691013</v>
      </c>
      <c r="AR61" s="227">
        <v>2.0541392323346632</v>
      </c>
      <c r="AS61" s="227">
        <v>0.37269794075105545</v>
      </c>
      <c r="AT61" s="227"/>
      <c r="AU61" s="227">
        <v>1.3019499724502261</v>
      </c>
      <c r="AV61" s="227">
        <v>1.7615258618990208</v>
      </c>
      <c r="AW61" s="226"/>
      <c r="AX61" s="226"/>
      <c r="AY61" s="226"/>
      <c r="AZ61" s="189"/>
      <c r="BA61" s="205">
        <v>44439</v>
      </c>
      <c r="BB61" s="101">
        <v>12.230913788017151</v>
      </c>
      <c r="BC61" s="101">
        <v>9.4290502321457517</v>
      </c>
      <c r="BD61" s="101">
        <v>9.93299267647647</v>
      </c>
      <c r="BE61" s="226"/>
      <c r="BF61" s="228">
        <v>8396.2180000000008</v>
      </c>
      <c r="BG61" s="228">
        <v>36096.69</v>
      </c>
      <c r="BH61" s="228">
        <v>23801.501</v>
      </c>
      <c r="BI61" s="226"/>
      <c r="BJ61" s="226"/>
      <c r="BK61" s="228"/>
      <c r="BL61" s="228"/>
      <c r="BM61" s="228"/>
      <c r="BN61" s="226"/>
      <c r="BO61" s="226"/>
      <c r="BP61" s="226"/>
      <c r="BQ61" s="226"/>
      <c r="BR61" s="189"/>
      <c r="BS61" s="206">
        <v>44409</v>
      </c>
      <c r="BT61" s="228">
        <v>14.703797765899999</v>
      </c>
      <c r="BU61" s="228">
        <v>4.1321652984000004</v>
      </c>
      <c r="BV61" s="226">
        <v>355.83759854895931</v>
      </c>
      <c r="BW61" s="228">
        <v>100</v>
      </c>
      <c r="BX61" s="226"/>
      <c r="BY61" s="226"/>
      <c r="BZ61" s="226"/>
      <c r="CA61" s="121"/>
      <c r="CB61" s="226"/>
      <c r="CC61" s="226"/>
      <c r="CD61" s="226"/>
      <c r="CE61" s="226"/>
      <c r="CF61" s="226"/>
      <c r="CG61" s="227"/>
      <c r="CH61" s="227"/>
      <c r="CI61" s="189"/>
      <c r="CJ61" s="205">
        <v>44439</v>
      </c>
      <c r="CK61" s="101">
        <v>0</v>
      </c>
      <c r="CL61" s="101">
        <v>0.12666666666666668</v>
      </c>
      <c r="CM61" s="101">
        <v>0.19166666666666665</v>
      </c>
      <c r="CN61" s="101">
        <v>0.01</v>
      </c>
      <c r="CO61" s="101">
        <v>0.16333333333333336</v>
      </c>
      <c r="CP61" s="227">
        <v>0.5033333333333333</v>
      </c>
      <c r="CQ61" s="99"/>
      <c r="CR61" s="99"/>
      <c r="CS61" s="99"/>
      <c r="CT61" s="99"/>
      <c r="CU61" s="99"/>
      <c r="CV61" s="99"/>
      <c r="CW61" s="120"/>
      <c r="CX61" s="189"/>
      <c r="CY61" s="205">
        <v>44439</v>
      </c>
      <c r="CZ61" s="101">
        <v>0</v>
      </c>
      <c r="DA61" s="101">
        <v>1.666666666666667E-3</v>
      </c>
      <c r="DB61" s="101">
        <v>3.5000000000000003E-2</v>
      </c>
      <c r="DC61" s="101">
        <v>-1.6666666666666666E-2</v>
      </c>
      <c r="DD61" s="101">
        <v>-0.25166666666666671</v>
      </c>
      <c r="DE61" s="227">
        <v>0.18666666666666668</v>
      </c>
      <c r="DF61" s="207"/>
      <c r="DG61" s="207"/>
      <c r="DH61" s="207"/>
      <c r="DI61" s="207"/>
      <c r="DJ61" s="99"/>
      <c r="DK61" s="99"/>
    </row>
    <row r="62" spans="1:115">
      <c r="B62" s="205">
        <v>44469</v>
      </c>
      <c r="C62" s="101">
        <v>2.83252836616672</v>
      </c>
      <c r="D62" s="101">
        <v>-1.1133013840909367</v>
      </c>
      <c r="E62" s="101">
        <v>9.0779289455138681</v>
      </c>
      <c r="F62" s="101">
        <v>39.392589285725663</v>
      </c>
      <c r="H62" s="228">
        <v>24222.2</v>
      </c>
      <c r="I62" s="228">
        <v>8906.7199999999993</v>
      </c>
      <c r="J62" s="228">
        <v>47469.529000000002</v>
      </c>
      <c r="K62" s="228">
        <v>10947.151</v>
      </c>
      <c r="L62" s="118"/>
      <c r="M62" s="189"/>
      <c r="N62" s="205">
        <v>44469</v>
      </c>
      <c r="O62" s="101">
        <v>2.83252836616672</v>
      </c>
      <c r="P62" s="101">
        <v>0.61281137760440529</v>
      </c>
      <c r="Q62" s="101">
        <v>8.0512181050045548</v>
      </c>
      <c r="R62" s="101">
        <v>-6.1751672927266688</v>
      </c>
      <c r="S62" s="227"/>
      <c r="T62" s="228">
        <v>24222.2</v>
      </c>
      <c r="U62" s="228">
        <v>8972.2369999999992</v>
      </c>
      <c r="V62" s="228">
        <v>7199.0680000000002</v>
      </c>
      <c r="W62" s="228">
        <v>2497.0100000000002</v>
      </c>
      <c r="X62" s="119"/>
      <c r="Y62" s="189"/>
      <c r="Z62" s="205">
        <v>41547</v>
      </c>
      <c r="AA62" s="101">
        <v>8.2929300000000001</v>
      </c>
      <c r="AB62" s="101">
        <v>0</v>
      </c>
      <c r="AC62" s="101">
        <v>18.099309069172101</v>
      </c>
      <c r="AF62" s="227"/>
      <c r="AG62" s="227"/>
      <c r="AI62" s="226"/>
      <c r="AJ62" s="189"/>
      <c r="AK62" s="205">
        <v>44469</v>
      </c>
      <c r="AL62" s="227"/>
      <c r="AM62" s="227">
        <v>0.25873075144931584</v>
      </c>
      <c r="AN62" s="227"/>
      <c r="AO62" s="227">
        <v>1.0050592954440836E-2</v>
      </c>
      <c r="AP62" s="227">
        <v>2.5456012946722026</v>
      </c>
      <c r="AQ62" s="227">
        <v>3.9707568062918588</v>
      </c>
      <c r="AR62" s="227">
        <v>2.0220990002563095</v>
      </c>
      <c r="AS62" s="227">
        <v>0.36818604467930016</v>
      </c>
      <c r="AT62" s="227"/>
      <c r="AU62" s="227">
        <v>1.2946660464084174</v>
      </c>
      <c r="AV62" s="227">
        <v>1.7550478083172703</v>
      </c>
      <c r="AW62" s="226"/>
      <c r="AX62" s="226"/>
      <c r="AY62" s="226"/>
      <c r="AZ62" s="189"/>
      <c r="BA62" s="205">
        <v>44469</v>
      </c>
      <c r="BB62" s="101">
        <v>10.507587454878276</v>
      </c>
      <c r="BC62" s="101">
        <v>9.2906607244900066</v>
      </c>
      <c r="BD62" s="101">
        <v>9.7897897232050788</v>
      </c>
      <c r="BE62" s="226"/>
      <c r="BF62" s="228">
        <v>8456.7389999999996</v>
      </c>
      <c r="BG62" s="228">
        <v>36147.120999999999</v>
      </c>
      <c r="BH62" s="228">
        <v>23767.544000000002</v>
      </c>
      <c r="BI62" s="226"/>
      <c r="BJ62" s="226"/>
      <c r="BK62" s="228"/>
      <c r="BL62" s="228"/>
      <c r="BM62" s="228"/>
      <c r="BN62" s="226"/>
      <c r="BO62" s="226"/>
      <c r="BP62" s="226"/>
      <c r="BQ62" s="226"/>
      <c r="BR62" s="189"/>
      <c r="BS62" s="206">
        <v>44440</v>
      </c>
      <c r="BT62" s="228">
        <v>14.755084999999999</v>
      </c>
      <c r="BU62" s="228">
        <v>4.5151000000000003</v>
      </c>
      <c r="BV62" s="226">
        <v>326.79420167881108</v>
      </c>
      <c r="BW62" s="228">
        <v>100</v>
      </c>
      <c r="BX62" s="226"/>
      <c r="BY62" s="226"/>
      <c r="BZ62" s="226"/>
      <c r="CA62" s="121"/>
      <c r="CB62" s="226"/>
      <c r="CC62" s="226"/>
      <c r="CD62" s="226"/>
      <c r="CE62" s="226"/>
      <c r="CF62" s="226"/>
      <c r="CG62" s="227"/>
      <c r="CH62" s="227"/>
      <c r="CI62" s="189"/>
      <c r="CJ62" s="205">
        <v>44469</v>
      </c>
      <c r="CK62" s="101">
        <v>0</v>
      </c>
      <c r="CL62" s="101">
        <v>0.12833333333333333</v>
      </c>
      <c r="CM62" s="101">
        <v>0.17666666666666667</v>
      </c>
      <c r="CN62" s="101">
        <v>0.01</v>
      </c>
      <c r="CO62" s="101">
        <v>0.15833333333333335</v>
      </c>
      <c r="CP62" s="227">
        <v>0.49833333333333335</v>
      </c>
      <c r="CQ62" s="99"/>
      <c r="CR62" s="99"/>
      <c r="CS62" s="99"/>
      <c r="CT62" s="99"/>
      <c r="CU62" s="99"/>
      <c r="CV62" s="99"/>
      <c r="CW62" s="120"/>
      <c r="CX62" s="189"/>
      <c r="CY62" s="205">
        <v>44469</v>
      </c>
      <c r="CZ62" s="101">
        <v>0</v>
      </c>
      <c r="DA62" s="101">
        <v>-2.3333333333333331E-2</v>
      </c>
      <c r="DB62" s="101">
        <v>3.6666666666666667E-2</v>
      </c>
      <c r="DC62" s="101">
        <v>-0.02</v>
      </c>
      <c r="DD62" s="101">
        <v>-0.29333333333333328</v>
      </c>
      <c r="DE62" s="227">
        <v>0.17</v>
      </c>
      <c r="DF62" s="207"/>
      <c r="DG62" s="207"/>
      <c r="DH62" s="207"/>
      <c r="DI62" s="207"/>
      <c r="DJ62" s="99"/>
      <c r="DK62" s="99"/>
    </row>
    <row r="63" spans="1:115">
      <c r="B63" s="205">
        <v>44500</v>
      </c>
      <c r="C63" s="101">
        <v>4.486705809112812</v>
      </c>
      <c r="D63" s="101">
        <v>-5.3028749931375962</v>
      </c>
      <c r="E63" s="101">
        <v>8.0503509765574641</v>
      </c>
      <c r="F63" s="101">
        <v>32.544637145558752</v>
      </c>
      <c r="H63" s="228">
        <v>24757.94</v>
      </c>
      <c r="I63" s="228">
        <v>8503.887999999999</v>
      </c>
      <c r="J63" s="228">
        <v>47420.802000000003</v>
      </c>
      <c r="K63" s="228">
        <v>10712.186</v>
      </c>
      <c r="L63" s="118"/>
      <c r="M63" s="189"/>
      <c r="N63" s="205">
        <v>44500</v>
      </c>
      <c r="O63" s="101">
        <v>4.486705809112812</v>
      </c>
      <c r="P63" s="101">
        <v>5.0655390884167151</v>
      </c>
      <c r="Q63" s="101">
        <v>8.1404498842140747</v>
      </c>
      <c r="R63" s="101">
        <v>-6.2020017554504037</v>
      </c>
      <c r="S63" s="227"/>
      <c r="T63" s="228">
        <v>24757.94</v>
      </c>
      <c r="U63" s="228">
        <v>9398.5589999999993</v>
      </c>
      <c r="V63" s="228">
        <v>7260.2070000000003</v>
      </c>
      <c r="W63" s="228">
        <v>2492.0889999999999</v>
      </c>
      <c r="X63" s="119"/>
      <c r="Y63" s="189"/>
      <c r="Z63" s="205">
        <v>41578</v>
      </c>
      <c r="AA63" s="101">
        <v>8.0851360000000021</v>
      </c>
      <c r="AB63" s="101">
        <v>0</v>
      </c>
      <c r="AC63" s="101">
        <v>17.7825354805858</v>
      </c>
      <c r="AF63" s="227"/>
      <c r="AG63" s="227"/>
      <c r="AI63" s="226"/>
      <c r="AJ63" s="189"/>
      <c r="AK63" s="205">
        <v>44500</v>
      </c>
      <c r="AL63" s="227"/>
      <c r="AM63" s="227">
        <v>0.26058722512500487</v>
      </c>
      <c r="AN63" s="227"/>
      <c r="AO63" s="227">
        <v>5.0220222127303179E-3</v>
      </c>
      <c r="AP63" s="227">
        <v>2.4965565505495944</v>
      </c>
      <c r="AQ63" s="227">
        <v>3.8963040933410298</v>
      </c>
      <c r="AR63" s="227">
        <v>2.0035949453739614</v>
      </c>
      <c r="AS63" s="227">
        <v>0.39318280974213182</v>
      </c>
      <c r="AT63" s="227"/>
      <c r="AU63" s="227">
        <v>1.2970807175039627</v>
      </c>
      <c r="AV63" s="227">
        <v>1.7357231515440903</v>
      </c>
      <c r="AW63" s="226"/>
      <c r="AX63" s="226"/>
      <c r="AY63" s="226"/>
      <c r="AZ63" s="189"/>
      <c r="BA63" s="205">
        <v>44500</v>
      </c>
      <c r="BB63" s="101">
        <v>8.8841479342864673</v>
      </c>
      <c r="BC63" s="101">
        <v>8.4033108621274657</v>
      </c>
      <c r="BD63" s="101">
        <v>8.8607196693828669</v>
      </c>
      <c r="BE63" s="226"/>
      <c r="BF63" s="228">
        <v>8357.3320000000003</v>
      </c>
      <c r="BG63" s="228">
        <v>36089.885000000002</v>
      </c>
      <c r="BH63" s="228">
        <v>23702.091</v>
      </c>
      <c r="BI63" s="226"/>
      <c r="BJ63" s="226"/>
      <c r="BK63" s="228"/>
      <c r="BL63" s="228"/>
      <c r="BM63" s="228"/>
      <c r="BN63" s="226"/>
      <c r="BO63" s="226"/>
      <c r="BP63" s="226"/>
      <c r="BQ63" s="226"/>
      <c r="BR63" s="189"/>
      <c r="BS63" s="206">
        <v>44470</v>
      </c>
      <c r="BT63" s="228">
        <v>14.07527290444</v>
      </c>
      <c r="BU63" s="228">
        <v>4.4435836368199997</v>
      </c>
      <c r="BV63" s="226">
        <v>316.75498999975633</v>
      </c>
      <c r="BW63" s="228">
        <v>100</v>
      </c>
      <c r="BX63" s="226"/>
      <c r="BY63" s="226"/>
      <c r="BZ63" s="226"/>
      <c r="CA63" s="121"/>
      <c r="CB63" s="226"/>
      <c r="CC63" s="226"/>
      <c r="CD63" s="226"/>
      <c r="CE63" s="226"/>
      <c r="CF63" s="226"/>
      <c r="CG63" s="227"/>
      <c r="CH63" s="227"/>
      <c r="CI63" s="189"/>
      <c r="CJ63" s="205">
        <v>44500</v>
      </c>
      <c r="CK63" s="101">
        <v>0</v>
      </c>
      <c r="CL63" s="101">
        <v>0.12833333333333333</v>
      </c>
      <c r="CM63" s="101">
        <v>0.17</v>
      </c>
      <c r="CN63" s="101">
        <v>0.01</v>
      </c>
      <c r="CO63" s="101">
        <v>0.1566666666666667</v>
      </c>
      <c r="CP63" s="227">
        <v>0.49666666666666665</v>
      </c>
      <c r="CQ63" s="99"/>
      <c r="CR63" s="99"/>
      <c r="CS63" s="99"/>
      <c r="CT63" s="99"/>
      <c r="CU63" s="99"/>
      <c r="CV63" s="99"/>
      <c r="CW63" s="120"/>
      <c r="CX63" s="189"/>
      <c r="CY63" s="205">
        <v>44500</v>
      </c>
      <c r="CZ63" s="101">
        <v>0</v>
      </c>
      <c r="DA63" s="101">
        <v>-2.3333333333333331E-2</v>
      </c>
      <c r="DB63" s="101">
        <v>0.04</v>
      </c>
      <c r="DC63" s="101">
        <v>-2.3333333333333334E-2</v>
      </c>
      <c r="DD63" s="101">
        <v>-0.32333333333333331</v>
      </c>
      <c r="DE63" s="227">
        <v>0.16</v>
      </c>
      <c r="DF63" s="207"/>
      <c r="DG63" s="207"/>
      <c r="DH63" s="207"/>
      <c r="DI63" s="207"/>
      <c r="DJ63" s="99"/>
      <c r="DK63" s="99"/>
    </row>
    <row r="64" spans="1:115">
      <c r="B64" s="205">
        <v>44530</v>
      </c>
      <c r="C64" s="101">
        <v>4.8119195131584691</v>
      </c>
      <c r="D64" s="101">
        <v>-4.9943613701786793</v>
      </c>
      <c r="E64" s="101">
        <v>7.4899829451922306</v>
      </c>
      <c r="F64" s="101">
        <v>27.431826307349972</v>
      </c>
      <c r="H64" s="228">
        <v>24867.327000000001</v>
      </c>
      <c r="I64" s="228">
        <v>8529.8390000000018</v>
      </c>
      <c r="J64" s="228">
        <v>47552.012000000002</v>
      </c>
      <c r="K64" s="228">
        <v>10839.016</v>
      </c>
      <c r="L64" s="118"/>
      <c r="M64" s="189"/>
      <c r="N64" s="205">
        <v>44530</v>
      </c>
      <c r="O64" s="101">
        <v>4.8119195131584691</v>
      </c>
      <c r="P64" s="101">
        <v>4.6200857960303265</v>
      </c>
      <c r="Q64" s="101">
        <v>8.6255612582148089</v>
      </c>
      <c r="R64" s="101">
        <v>-5.3186266288122397</v>
      </c>
      <c r="S64" s="227"/>
      <c r="T64" s="228">
        <v>24867.327000000001</v>
      </c>
      <c r="U64" s="228">
        <v>9349.42</v>
      </c>
      <c r="V64" s="228">
        <v>7325.9489999999996</v>
      </c>
      <c r="W64" s="228">
        <v>2483.8560000000002</v>
      </c>
      <c r="X64" s="119"/>
      <c r="Y64" s="189"/>
      <c r="Z64" s="205">
        <v>41608</v>
      </c>
      <c r="AA64" s="101">
        <v>8.1166599999999995</v>
      </c>
      <c r="AB64" s="101">
        <v>0</v>
      </c>
      <c r="AC64" s="101">
        <v>18.108307911754899</v>
      </c>
      <c r="AF64" s="227"/>
      <c r="AG64" s="227"/>
      <c r="AI64" s="226"/>
      <c r="AJ64" s="189"/>
      <c r="AK64" s="205">
        <v>44530</v>
      </c>
      <c r="AL64" s="227"/>
      <c r="AM64" s="227">
        <v>0.2532051237188091</v>
      </c>
      <c r="AN64" s="227"/>
      <c r="AO64" s="227">
        <v>4.4589729150185794E-3</v>
      </c>
      <c r="AP64" s="227">
        <v>2.4347082796881869</v>
      </c>
      <c r="AQ64" s="227">
        <v>3.8716707868301863</v>
      </c>
      <c r="AR64" s="227">
        <v>1.9703775032998825</v>
      </c>
      <c r="AS64" s="227">
        <v>0.3796893289336648</v>
      </c>
      <c r="AT64" s="227"/>
      <c r="AU64" s="227">
        <v>1.2681911796387197</v>
      </c>
      <c r="AV64" s="227">
        <v>1.7043141048562409</v>
      </c>
      <c r="AW64" s="226"/>
      <c r="AX64" s="226"/>
      <c r="AY64" s="226"/>
      <c r="AZ64" s="189"/>
      <c r="BA64" s="205">
        <v>44530</v>
      </c>
      <c r="BB64" s="101">
        <v>9.1890509273090828</v>
      </c>
      <c r="BC64" s="101">
        <v>7.5907364553843282</v>
      </c>
      <c r="BD64" s="101">
        <v>7.5718644470224472</v>
      </c>
      <c r="BE64" s="226"/>
      <c r="BF64" s="228">
        <v>8460.7440000000006</v>
      </c>
      <c r="BG64" s="228">
        <v>36229.756000000001</v>
      </c>
      <c r="BH64" s="228">
        <v>23731.442999999999</v>
      </c>
      <c r="BI64" s="226"/>
      <c r="BJ64" s="226"/>
      <c r="BK64" s="228"/>
      <c r="BL64" s="228"/>
      <c r="BM64" s="228"/>
      <c r="BN64" s="226"/>
      <c r="BO64" s="226"/>
      <c r="BP64" s="226"/>
      <c r="BQ64" s="226"/>
      <c r="BR64" s="189"/>
      <c r="BS64" s="206">
        <v>44501</v>
      </c>
      <c r="BT64" s="228">
        <v>14.203106612719999</v>
      </c>
      <c r="BU64" s="228">
        <v>4.6840186134300001</v>
      </c>
      <c r="BV64" s="226">
        <v>303.22481153249282</v>
      </c>
      <c r="BW64" s="228">
        <v>100</v>
      </c>
      <c r="BX64" s="226"/>
      <c r="BY64" s="226"/>
      <c r="BZ64" s="226"/>
      <c r="CA64" s="121"/>
      <c r="CB64" s="226"/>
      <c r="CC64" s="226"/>
      <c r="CD64" s="226"/>
      <c r="CE64" s="226"/>
      <c r="CF64" s="226"/>
      <c r="CG64" s="227"/>
      <c r="CH64" s="227"/>
      <c r="CI64" s="189"/>
      <c r="CJ64" s="205">
        <v>44530</v>
      </c>
      <c r="CK64" s="101">
        <v>0</v>
      </c>
      <c r="CL64" s="101">
        <v>0.13</v>
      </c>
      <c r="CM64" s="101">
        <v>0.17166666666666666</v>
      </c>
      <c r="CN64" s="101">
        <v>0.01</v>
      </c>
      <c r="CO64" s="101">
        <v>0.16</v>
      </c>
      <c r="CP64" s="227">
        <v>0.4916666666666667</v>
      </c>
      <c r="CQ64" s="99"/>
      <c r="CR64" s="99"/>
      <c r="CS64" s="99"/>
      <c r="CT64" s="99"/>
      <c r="CU64" s="99"/>
      <c r="CV64" s="99"/>
      <c r="CW64" s="120"/>
      <c r="CX64" s="189"/>
      <c r="CY64" s="205">
        <v>44530</v>
      </c>
      <c r="CZ64" s="101">
        <v>0</v>
      </c>
      <c r="DA64" s="101">
        <v>-2.3333333333333331E-2</v>
      </c>
      <c r="DB64" s="101">
        <v>4.3333333333333335E-2</v>
      </c>
      <c r="DC64" s="101">
        <v>-2.6666666666666668E-2</v>
      </c>
      <c r="DD64" s="101">
        <v>-0.34333333333333327</v>
      </c>
      <c r="DE64" s="227">
        <v>0.16</v>
      </c>
      <c r="DF64" s="207"/>
      <c r="DG64" s="207"/>
      <c r="DH64" s="207"/>
      <c r="DI64" s="207"/>
      <c r="DJ64" s="99"/>
      <c r="DK64" s="99"/>
    </row>
    <row r="65" spans="1:115">
      <c r="B65" s="205">
        <v>44561</v>
      </c>
      <c r="C65" s="101">
        <v>6.2995046862770687</v>
      </c>
      <c r="D65" s="101">
        <v>-6.7299963129210383</v>
      </c>
      <c r="E65" s="101">
        <v>8.0635740935365074</v>
      </c>
      <c r="F65" s="101">
        <v>30.261896791917842</v>
      </c>
      <c r="H65" s="228">
        <v>25045.255000000001</v>
      </c>
      <c r="I65" s="228">
        <v>8355.4169999999995</v>
      </c>
      <c r="J65" s="228">
        <v>48251.553999999996</v>
      </c>
      <c r="K65" s="228">
        <v>11495.317999999999</v>
      </c>
      <c r="L65" s="118"/>
      <c r="M65" s="189"/>
      <c r="N65" s="205">
        <v>44561</v>
      </c>
      <c r="O65" s="101">
        <v>6.2995046862770687</v>
      </c>
      <c r="P65" s="101">
        <v>6.2811752848838331</v>
      </c>
      <c r="Q65" s="101">
        <v>9.0551156061113183</v>
      </c>
      <c r="R65" s="101">
        <v>-4.5887552163368479</v>
      </c>
      <c r="S65" s="227"/>
      <c r="T65" s="228">
        <v>25045.255000000001</v>
      </c>
      <c r="U65" s="228">
        <v>9299.9439999999995</v>
      </c>
      <c r="V65" s="228">
        <v>7372.67</v>
      </c>
      <c r="W65" s="228">
        <v>2471.7800000000002</v>
      </c>
      <c r="X65" s="119"/>
      <c r="Y65" s="189"/>
      <c r="Z65" s="205">
        <v>41639</v>
      </c>
      <c r="AA65" s="101">
        <v>5.5197510000000003</v>
      </c>
      <c r="AB65" s="101">
        <v>0</v>
      </c>
      <c r="AC65" s="101">
        <v>13.384218851212699</v>
      </c>
      <c r="AF65" s="227"/>
      <c r="AG65" s="227"/>
      <c r="AI65" s="226"/>
      <c r="AJ65" s="189"/>
      <c r="AK65" s="205">
        <v>44561</v>
      </c>
      <c r="AL65" s="227"/>
      <c r="AM65" s="227">
        <v>0.24984783183740808</v>
      </c>
      <c r="AN65" s="227"/>
      <c r="AO65" s="227">
        <v>4.4539109508447486E-3</v>
      </c>
      <c r="AP65" s="227">
        <v>2.2942325427006169</v>
      </c>
      <c r="AQ65" s="227">
        <v>3.8658628261466674</v>
      </c>
      <c r="AR65" s="227">
        <v>1.9640523729799699</v>
      </c>
      <c r="AS65" s="227">
        <v>0.34392738956216468</v>
      </c>
      <c r="AT65" s="227"/>
      <c r="AU65" s="227">
        <v>1.2118379420815981</v>
      </c>
      <c r="AV65" s="227">
        <v>1.6024990691615164</v>
      </c>
      <c r="AW65" s="226"/>
      <c r="AX65" s="226"/>
      <c r="AY65" s="226"/>
      <c r="AZ65" s="189"/>
      <c r="BA65" s="205">
        <v>44561</v>
      </c>
      <c r="BB65" s="101">
        <v>12.043404880359398</v>
      </c>
      <c r="BC65" s="101">
        <v>8.472169633819405</v>
      </c>
      <c r="BD65" s="101">
        <v>6.758526791253705</v>
      </c>
      <c r="BE65" s="226"/>
      <c r="BF65" s="228">
        <v>8997.9840000000004</v>
      </c>
      <c r="BG65" s="228">
        <v>37185.235999999997</v>
      </c>
      <c r="BH65" s="228">
        <v>23952.957999999999</v>
      </c>
      <c r="BI65" s="226"/>
      <c r="BJ65" s="226"/>
      <c r="BK65" s="228"/>
      <c r="BL65" s="228"/>
      <c r="BM65" s="228"/>
      <c r="BN65" s="226"/>
      <c r="BO65" s="226"/>
      <c r="BP65" s="226"/>
      <c r="BQ65" s="226"/>
      <c r="BR65" s="189"/>
      <c r="BS65" s="206">
        <v>44531</v>
      </c>
      <c r="BT65" s="228">
        <v>14.683260280419999</v>
      </c>
      <c r="BU65" s="228">
        <v>4.7061614922400006</v>
      </c>
      <c r="BV65" s="226">
        <v>312.00077397750289</v>
      </c>
      <c r="BW65" s="228">
        <v>100</v>
      </c>
      <c r="BX65" s="226"/>
      <c r="BY65" s="226"/>
      <c r="BZ65" s="226"/>
      <c r="CA65" s="121"/>
      <c r="CB65" s="226"/>
      <c r="CC65" s="226"/>
      <c r="CD65" s="226"/>
      <c r="CE65" s="226"/>
      <c r="CF65" s="226"/>
      <c r="CG65" s="227"/>
      <c r="CH65" s="227"/>
      <c r="CI65" s="189"/>
      <c r="CJ65" s="205">
        <v>44561</v>
      </c>
      <c r="CK65" s="101">
        <v>0</v>
      </c>
      <c r="CL65" s="101">
        <v>0.11833333333333335</v>
      </c>
      <c r="CM65" s="101">
        <v>0.17833333333333334</v>
      </c>
      <c r="CN65" s="101">
        <v>0.01</v>
      </c>
      <c r="CO65" s="101">
        <v>0.16166666666666665</v>
      </c>
      <c r="CP65" s="227">
        <v>0.48666666666666664</v>
      </c>
      <c r="CQ65" s="99"/>
      <c r="CR65" s="99"/>
      <c r="CS65" s="99"/>
      <c r="CT65" s="99"/>
      <c r="CU65" s="99"/>
      <c r="CV65" s="99"/>
      <c r="CW65" s="120"/>
      <c r="CX65" s="189"/>
      <c r="CY65" s="205">
        <v>44561</v>
      </c>
      <c r="CZ65" s="101">
        <v>0</v>
      </c>
      <c r="DA65" s="101">
        <v>-4.1666666666666664E-2</v>
      </c>
      <c r="DB65" s="101">
        <v>4.6666666666666662E-2</v>
      </c>
      <c r="DC65" s="101">
        <v>-3.1666666666666669E-2</v>
      </c>
      <c r="DD65" s="101">
        <v>-0.34833333333333322</v>
      </c>
      <c r="DE65" s="227">
        <v>0.1466666666666667</v>
      </c>
      <c r="DF65" s="207"/>
      <c r="DG65" s="207"/>
      <c r="DH65" s="207"/>
      <c r="DI65" s="207"/>
      <c r="DJ65" s="99"/>
      <c r="DK65" s="99"/>
    </row>
    <row r="66" spans="1:115">
      <c r="B66" s="205">
        <v>44592</v>
      </c>
      <c r="C66" s="101">
        <v>7.225843354442163</v>
      </c>
      <c r="D66" s="101">
        <v>-3.5224746113451944</v>
      </c>
      <c r="E66" s="101">
        <v>7.2627925076929944</v>
      </c>
      <c r="F66" s="101">
        <v>20.210776865187796</v>
      </c>
      <c r="H66" s="228">
        <v>25333.314999999999</v>
      </c>
      <c r="I66" s="228">
        <v>8479.5660000000007</v>
      </c>
      <c r="J66" s="228">
        <v>48374.567999999999</v>
      </c>
      <c r="K66" s="228">
        <v>11298.772000000001</v>
      </c>
      <c r="L66" s="118"/>
      <c r="M66" s="189"/>
      <c r="N66" s="205">
        <v>44592</v>
      </c>
      <c r="O66" s="101">
        <v>7.225843354442163</v>
      </c>
      <c r="P66" s="101">
        <v>7.4840555276098675</v>
      </c>
      <c r="Q66" s="101">
        <v>9.5205974719999595</v>
      </c>
      <c r="R66" s="101">
        <v>-4.0266657315737975</v>
      </c>
      <c r="S66" s="227"/>
      <c r="T66" s="228">
        <v>25333.314999999999</v>
      </c>
      <c r="U66" s="228">
        <v>9570.5769999999993</v>
      </c>
      <c r="V66" s="228">
        <v>7420.107</v>
      </c>
      <c r="W66" s="228">
        <v>2463.2420000000002</v>
      </c>
      <c r="X66" s="119"/>
      <c r="Y66" s="189"/>
      <c r="Z66" s="205">
        <v>41670</v>
      </c>
      <c r="AA66" s="101">
        <v>5.4874490000000007</v>
      </c>
      <c r="AB66" s="101">
        <v>0</v>
      </c>
      <c r="AC66" s="101">
        <v>13.1824213984587</v>
      </c>
      <c r="AF66" s="227"/>
      <c r="AG66" s="227"/>
      <c r="AI66" s="226"/>
      <c r="AJ66" s="189"/>
      <c r="AK66" s="205">
        <v>44592</v>
      </c>
      <c r="AL66" s="227"/>
      <c r="AM66" s="227">
        <v>0.22939079507484089</v>
      </c>
      <c r="AN66" s="227"/>
      <c r="AO66" s="227">
        <v>5.0505354608927659E-3</v>
      </c>
      <c r="AP66" s="227">
        <v>2.265130886862547</v>
      </c>
      <c r="AQ66" s="227">
        <v>3.8649017659265525</v>
      </c>
      <c r="AR66" s="227">
        <v>1.9406074194419694</v>
      </c>
      <c r="AS66" s="227">
        <v>0.34242624194537974</v>
      </c>
      <c r="AT66" s="227"/>
      <c r="AU66" s="227">
        <v>1.2009489326789975</v>
      </c>
      <c r="AV66" s="227">
        <v>1.5967578866660663</v>
      </c>
      <c r="AW66" s="226"/>
      <c r="AX66" s="226"/>
      <c r="AY66" s="226"/>
      <c r="AZ66" s="189"/>
      <c r="BA66" s="205">
        <v>44592</v>
      </c>
      <c r="BB66" s="101">
        <v>8.9485507980842307</v>
      </c>
      <c r="BC66" s="101">
        <v>6.6777305811490439</v>
      </c>
      <c r="BD66" s="101">
        <v>6.0483148737488834</v>
      </c>
      <c r="BE66" s="226"/>
      <c r="BF66" s="228">
        <v>8491.7659999999996</v>
      </c>
      <c r="BG66" s="228">
        <v>36996.811999999998</v>
      </c>
      <c r="BH66" s="228">
        <v>24245.454000000002</v>
      </c>
      <c r="BI66" s="226"/>
      <c r="BJ66" s="226"/>
      <c r="BK66" s="228"/>
      <c r="BL66" s="228"/>
      <c r="BM66" s="228"/>
      <c r="BN66" s="226"/>
      <c r="BO66" s="226"/>
      <c r="BP66" s="226"/>
      <c r="BQ66" s="226"/>
      <c r="BR66" s="189"/>
      <c r="BS66" s="206">
        <v>44562</v>
      </c>
      <c r="BT66" s="228">
        <v>14.570384694889999</v>
      </c>
      <c r="BU66" s="228">
        <v>4.7749890088799996</v>
      </c>
      <c r="BV66" s="226">
        <v>305.13964886188398</v>
      </c>
      <c r="BW66" s="228">
        <v>100</v>
      </c>
      <c r="BX66" s="226"/>
      <c r="BY66" s="226"/>
      <c r="BZ66" s="226"/>
      <c r="CA66" s="121"/>
      <c r="CB66" s="226"/>
      <c r="CC66" s="226"/>
      <c r="CD66" s="226"/>
      <c r="CE66" s="226"/>
      <c r="CF66" s="226"/>
      <c r="CG66" s="227"/>
      <c r="CH66" s="227"/>
      <c r="CI66" s="189"/>
      <c r="CJ66" s="205">
        <v>44592</v>
      </c>
      <c r="CK66" s="101">
        <v>0</v>
      </c>
      <c r="CL66" s="101">
        <v>0.10500000000000002</v>
      </c>
      <c r="CM66" s="101">
        <v>0.17999999999999997</v>
      </c>
      <c r="CN66" s="101">
        <v>0.01</v>
      </c>
      <c r="CO66" s="101">
        <v>0.16500000000000001</v>
      </c>
      <c r="CP66" s="227">
        <v>0.47833333333333333</v>
      </c>
      <c r="CQ66" s="99"/>
      <c r="CR66" s="99"/>
      <c r="CS66" s="99"/>
      <c r="CT66" s="99"/>
      <c r="CU66" s="99"/>
      <c r="CV66" s="99"/>
      <c r="CW66" s="120"/>
      <c r="CX66" s="189"/>
      <c r="CY66" s="205">
        <v>44592</v>
      </c>
      <c r="CZ66" s="101">
        <v>0</v>
      </c>
      <c r="DA66" s="101">
        <v>-4.1666666666666664E-2</v>
      </c>
      <c r="DB66" s="101">
        <v>4.3333333333333335E-2</v>
      </c>
      <c r="DC66" s="101">
        <v>-3.666666666666666E-2</v>
      </c>
      <c r="DD66" s="101">
        <v>-0.35000000000000003</v>
      </c>
      <c r="DE66" s="227">
        <v>0.15000000000000002</v>
      </c>
      <c r="DF66" s="207"/>
      <c r="DG66" s="207"/>
      <c r="DH66" s="207"/>
      <c r="DI66" s="207"/>
      <c r="DJ66" s="99"/>
      <c r="DK66" s="99"/>
    </row>
    <row r="67" spans="1:115">
      <c r="B67" s="205">
        <v>44620</v>
      </c>
      <c r="C67" s="101">
        <v>7.8936880522521014</v>
      </c>
      <c r="D67" s="101">
        <v>-4.4058261672092254</v>
      </c>
      <c r="E67" s="101">
        <v>6.6072861560161122</v>
      </c>
      <c r="F67" s="101">
        <v>20.339882041733269</v>
      </c>
      <c r="H67" s="228">
        <v>25504.743999999999</v>
      </c>
      <c r="I67" s="228">
        <v>8737.969000000001</v>
      </c>
      <c r="J67" s="228">
        <v>48360.775999999998</v>
      </c>
      <c r="K67" s="228">
        <v>10865.434999999999</v>
      </c>
      <c r="L67" s="118"/>
      <c r="M67" s="189"/>
      <c r="N67" s="205">
        <v>44620</v>
      </c>
      <c r="O67" s="101">
        <v>7.8936880522521014</v>
      </c>
      <c r="P67" s="101">
        <v>8.7137929636921676</v>
      </c>
      <c r="Q67" s="101">
        <v>10.173238385329618</v>
      </c>
      <c r="R67" s="101">
        <v>-3.6057798708855504</v>
      </c>
      <c r="S67" s="227"/>
      <c r="T67" s="228">
        <v>25504.743999999999</v>
      </c>
      <c r="U67" s="228">
        <v>9683.2929999999997</v>
      </c>
      <c r="V67" s="228">
        <v>7473.14</v>
      </c>
      <c r="W67" s="228">
        <v>2460.8760000000002</v>
      </c>
      <c r="X67" s="119"/>
      <c r="Y67" s="189"/>
      <c r="Z67" s="205">
        <v>41698</v>
      </c>
      <c r="AA67" s="101">
        <v>5.7881849999999995</v>
      </c>
      <c r="AB67" s="101">
        <v>0</v>
      </c>
      <c r="AC67" s="101">
        <v>13.8962798241232</v>
      </c>
      <c r="AF67" s="227"/>
      <c r="AG67" s="227"/>
      <c r="AI67" s="226"/>
      <c r="AJ67" s="189"/>
      <c r="AK67" s="205">
        <v>44620</v>
      </c>
      <c r="AL67" s="227"/>
      <c r="AM67" s="227">
        <v>0.22415063195468893</v>
      </c>
      <c r="AN67" s="227"/>
      <c r="AO67" s="227">
        <v>4.5538146521420146E-3</v>
      </c>
      <c r="AP67" s="227">
        <v>2.1799042756433273</v>
      </c>
      <c r="AQ67" s="227">
        <v>3.8684227334834871</v>
      </c>
      <c r="AR67" s="227">
        <v>1.921785262331126</v>
      </c>
      <c r="AS67" s="227">
        <v>0.33698707814388801</v>
      </c>
      <c r="AT67" s="227"/>
      <c r="AU67" s="227">
        <v>1.1790313548945097</v>
      </c>
      <c r="AV67" s="227">
        <v>1.5801452257215161</v>
      </c>
      <c r="AW67" s="226"/>
      <c r="AX67" s="226"/>
      <c r="AY67" s="226"/>
      <c r="AZ67" s="189"/>
      <c r="BA67" s="205">
        <v>44620</v>
      </c>
      <c r="BB67" s="101">
        <v>9.0170356007245989</v>
      </c>
      <c r="BC67" s="101">
        <v>5.9459303452180867</v>
      </c>
      <c r="BD67" s="101">
        <v>5.2495060697358209</v>
      </c>
      <c r="BE67" s="226"/>
      <c r="BF67" s="228">
        <v>8582.9570000000003</v>
      </c>
      <c r="BG67" s="228">
        <v>36965.548999999999</v>
      </c>
      <c r="BH67" s="228">
        <v>24268.87</v>
      </c>
      <c r="BI67" s="226"/>
      <c r="BJ67" s="226"/>
      <c r="BK67" s="228"/>
      <c r="BL67" s="228"/>
      <c r="BM67" s="228"/>
      <c r="BN67" s="226"/>
      <c r="BO67" s="226"/>
      <c r="BP67" s="226"/>
      <c r="BQ67" s="226"/>
      <c r="BR67" s="189"/>
      <c r="BS67" s="206">
        <v>44593</v>
      </c>
      <c r="BT67" s="228">
        <v>14.332549341729999</v>
      </c>
      <c r="BU67" s="228">
        <v>4.8818007092500002</v>
      </c>
      <c r="BV67" s="226">
        <v>293.59144699562995</v>
      </c>
      <c r="BW67" s="228">
        <v>100</v>
      </c>
      <c r="BX67" s="226"/>
      <c r="BY67" s="226"/>
      <c r="BZ67" s="226"/>
      <c r="CA67" s="121"/>
      <c r="CB67" s="226"/>
      <c r="CC67" s="226"/>
      <c r="CD67" s="226"/>
      <c r="CE67" s="226"/>
      <c r="CF67" s="226"/>
      <c r="CG67" s="227"/>
      <c r="CH67" s="227"/>
      <c r="CI67" s="189"/>
      <c r="CJ67" s="205">
        <v>44620</v>
      </c>
      <c r="CK67" s="101">
        <v>0</v>
      </c>
      <c r="CL67" s="101">
        <v>9.0000000000000011E-2</v>
      </c>
      <c r="CM67" s="101">
        <v>0.18333333333333332</v>
      </c>
      <c r="CN67" s="101">
        <v>0.01</v>
      </c>
      <c r="CO67" s="101">
        <v>0.16833333333333333</v>
      </c>
      <c r="CP67" s="227">
        <v>0.46833333333333332</v>
      </c>
      <c r="CQ67" s="99"/>
      <c r="CR67" s="99"/>
      <c r="CS67" s="99"/>
      <c r="CT67" s="99"/>
      <c r="CU67" s="99"/>
      <c r="CV67" s="99"/>
      <c r="CW67" s="120"/>
      <c r="CX67" s="189"/>
      <c r="CY67" s="205">
        <v>44620</v>
      </c>
      <c r="CZ67" s="101">
        <v>0</v>
      </c>
      <c r="DA67" s="101">
        <v>-4.1666666666666664E-2</v>
      </c>
      <c r="DB67" s="101">
        <v>3.3333333333333333E-2</v>
      </c>
      <c r="DC67" s="101">
        <v>-0.04</v>
      </c>
      <c r="DD67" s="101">
        <v>-0.34500000000000003</v>
      </c>
      <c r="DE67" s="227">
        <v>0.17666666666666667</v>
      </c>
      <c r="DF67" s="207"/>
      <c r="DG67" s="207"/>
      <c r="DH67" s="207"/>
      <c r="DI67" s="207"/>
      <c r="DJ67" s="99"/>
      <c r="DK67" s="99"/>
    </row>
    <row r="68" spans="1:115">
      <c r="B68" s="205">
        <v>44651</v>
      </c>
      <c r="C68" s="101">
        <v>8.1481665207118645</v>
      </c>
      <c r="D68" s="101">
        <v>-6.27038252773694</v>
      </c>
      <c r="E68" s="101">
        <v>5.5620345840782015</v>
      </c>
      <c r="F68" s="101">
        <v>11.193966130638966</v>
      </c>
      <c r="H68" s="228">
        <v>25812.932000000001</v>
      </c>
      <c r="I68" s="228">
        <v>8631.1490000000013</v>
      </c>
      <c r="J68" s="228">
        <v>48560.928999999996</v>
      </c>
      <c r="K68" s="228">
        <v>10626.495999999999</v>
      </c>
      <c r="L68" s="118"/>
      <c r="M68" s="189"/>
      <c r="N68" s="205">
        <v>44651</v>
      </c>
      <c r="O68" s="101">
        <v>8.1481665207118645</v>
      </c>
      <c r="P68" s="101">
        <v>8.6166777656033311</v>
      </c>
      <c r="Q68" s="101">
        <v>11.014237741896583</v>
      </c>
      <c r="R68" s="101">
        <v>-3.3771861625647492</v>
      </c>
      <c r="S68" s="227"/>
      <c r="T68" s="228">
        <v>25812.932000000001</v>
      </c>
      <c r="U68" s="228">
        <v>9796.01</v>
      </c>
      <c r="V68" s="228">
        <v>7573.4790000000003</v>
      </c>
      <c r="W68" s="228">
        <v>2466.9360000000001</v>
      </c>
      <c r="X68" s="119"/>
      <c r="Y68" s="189"/>
      <c r="Z68" s="205">
        <v>41729</v>
      </c>
      <c r="AA68" s="101">
        <v>5.9797389999999986</v>
      </c>
      <c r="AB68" s="101">
        <v>0</v>
      </c>
      <c r="AC68" s="101">
        <v>14.5559264801438</v>
      </c>
      <c r="AF68" s="227"/>
      <c r="AG68" s="227"/>
      <c r="AI68" s="226"/>
      <c r="AJ68" s="189"/>
      <c r="AK68" s="205">
        <v>44651</v>
      </c>
      <c r="AL68" s="227"/>
      <c r="AM68" s="227">
        <v>0.2278262607400113</v>
      </c>
      <c r="AN68" s="227"/>
      <c r="AO68" s="227">
        <v>4.473580190337471E-3</v>
      </c>
      <c r="AP68" s="227">
        <v>2.1635330503643138</v>
      </c>
      <c r="AQ68" s="227">
        <v>3.6882877645374346</v>
      </c>
      <c r="AR68" s="227">
        <v>1.8936316760444727</v>
      </c>
      <c r="AS68" s="227">
        <v>0.40497742444456702</v>
      </c>
      <c r="AT68" s="227"/>
      <c r="AU68" s="227">
        <v>1.1870715352153258</v>
      </c>
      <c r="AV68" s="227">
        <v>1.5910217322231075</v>
      </c>
      <c r="AW68" s="226"/>
      <c r="AX68" s="226"/>
      <c r="AY68" s="226"/>
      <c r="AZ68" s="189"/>
      <c r="BA68" s="205">
        <v>44651</v>
      </c>
      <c r="BB68" s="101">
        <v>3.4475542539766479</v>
      </c>
      <c r="BC68" s="101">
        <v>4.2749720447814221</v>
      </c>
      <c r="BD68" s="101">
        <v>4.1897409171486322</v>
      </c>
      <c r="BE68" s="226"/>
      <c r="BF68" s="228">
        <v>8794.2090000000007</v>
      </c>
      <c r="BG68" s="228">
        <v>37023.760000000002</v>
      </c>
      <c r="BH68" s="228">
        <v>23992.452000000001</v>
      </c>
      <c r="BI68" s="226"/>
      <c r="BJ68" s="226"/>
      <c r="BK68" s="228"/>
      <c r="BL68" s="228"/>
      <c r="BM68" s="228"/>
      <c r="BN68" s="226"/>
      <c r="BO68" s="226"/>
      <c r="BP68" s="226"/>
      <c r="BQ68" s="226"/>
      <c r="BR68" s="189"/>
      <c r="BS68" s="206">
        <v>44621</v>
      </c>
      <c r="BT68" s="228">
        <v>13.881222762690001</v>
      </c>
      <c r="BU68" s="228">
        <v>4.9480833663899997</v>
      </c>
      <c r="BV68" s="226">
        <v>280.53736638672302</v>
      </c>
      <c r="BW68" s="228">
        <v>100</v>
      </c>
      <c r="BX68" s="226"/>
      <c r="BY68" s="226"/>
      <c r="BZ68" s="226"/>
      <c r="CA68" s="121"/>
      <c r="CB68" s="226"/>
      <c r="CC68" s="226"/>
      <c r="CD68" s="226"/>
      <c r="CE68" s="226"/>
      <c r="CF68" s="226"/>
      <c r="CG68" s="227"/>
      <c r="CH68" s="227"/>
      <c r="CI68" s="189"/>
      <c r="CJ68" s="205">
        <v>44651</v>
      </c>
      <c r="CK68" s="101">
        <v>0</v>
      </c>
      <c r="CL68" s="101">
        <v>7.333333333333332E-2</v>
      </c>
      <c r="CM68" s="101">
        <v>0.18500000000000003</v>
      </c>
      <c r="CN68" s="101">
        <v>0.01</v>
      </c>
      <c r="CO68" s="101">
        <v>0.17333333333333334</v>
      </c>
      <c r="CP68" s="227">
        <v>0.46166666666666667</v>
      </c>
      <c r="CQ68" s="99"/>
      <c r="CR68" s="99"/>
      <c r="CS68" s="99"/>
      <c r="CT68" s="99"/>
      <c r="CU68" s="99"/>
      <c r="CV68" s="99"/>
      <c r="CW68" s="120"/>
      <c r="CX68" s="189"/>
      <c r="CY68" s="205">
        <v>44651</v>
      </c>
      <c r="CZ68" s="101">
        <v>0</v>
      </c>
      <c r="DA68" s="101">
        <v>-2.8333333333333339E-2</v>
      </c>
      <c r="DB68" s="101">
        <v>8.8333333333333333E-2</v>
      </c>
      <c r="DC68" s="101">
        <v>-4.5000000000000005E-2</v>
      </c>
      <c r="DD68" s="101">
        <v>-0.33666666666666667</v>
      </c>
      <c r="DE68" s="227">
        <v>0.23833333333333331</v>
      </c>
      <c r="DF68" s="207"/>
      <c r="DG68" s="207"/>
      <c r="DH68" s="207"/>
      <c r="DI68" s="207"/>
      <c r="DJ68" s="99"/>
      <c r="DK68" s="99"/>
    </row>
    <row r="69" spans="1:115">
      <c r="B69" s="205">
        <v>44681</v>
      </c>
      <c r="C69" s="101">
        <v>10.000286147474524</v>
      </c>
      <c r="D69" s="101">
        <v>-2.4151026364101602</v>
      </c>
      <c r="E69" s="101">
        <v>5.5573527213670371</v>
      </c>
      <c r="F69" s="101">
        <v>3.4952271138839031</v>
      </c>
      <c r="H69" s="228">
        <v>26140.435000000001</v>
      </c>
      <c r="I69" s="228">
        <v>8725.9009999999998</v>
      </c>
      <c r="J69" s="228">
        <v>48502.434000000001</v>
      </c>
      <c r="K69" s="228">
        <v>9991.0079999999998</v>
      </c>
      <c r="L69" s="118"/>
      <c r="M69" s="189"/>
      <c r="N69" s="205">
        <v>44681</v>
      </c>
      <c r="O69" s="101">
        <v>10.000286147474524</v>
      </c>
      <c r="P69" s="101">
        <v>11.771324092651426</v>
      </c>
      <c r="Q69" s="101">
        <v>11.399374067192136</v>
      </c>
      <c r="R69" s="101">
        <v>-2.8201090486782321</v>
      </c>
      <c r="S69" s="227"/>
      <c r="T69" s="228">
        <v>26140.435000000001</v>
      </c>
      <c r="U69" s="228">
        <v>9979.0879999999997</v>
      </c>
      <c r="V69" s="228">
        <v>7653.567</v>
      </c>
      <c r="W69" s="228">
        <v>2468.5149999999999</v>
      </c>
      <c r="X69" s="119"/>
      <c r="Y69" s="189"/>
      <c r="Z69" s="205">
        <v>41759</v>
      </c>
      <c r="AA69" s="101">
        <v>6.0895809999999999</v>
      </c>
      <c r="AB69" s="101">
        <v>0</v>
      </c>
      <c r="AC69" s="101">
        <v>14.819110536920499</v>
      </c>
      <c r="AF69" s="227"/>
      <c r="AG69" s="227"/>
      <c r="AI69" s="226"/>
      <c r="AJ69" s="189"/>
      <c r="AK69" s="205">
        <v>44681</v>
      </c>
      <c r="AL69" s="227"/>
      <c r="AM69" s="227">
        <v>0.22742458374398525</v>
      </c>
      <c r="AN69" s="227"/>
      <c r="AO69" s="227">
        <v>4.7105588151275376E-3</v>
      </c>
      <c r="AP69" s="227">
        <v>2.1348894736617758</v>
      </c>
      <c r="AQ69" s="227">
        <v>3.5975223913136811</v>
      </c>
      <c r="AR69" s="227">
        <v>1.8334408760181089</v>
      </c>
      <c r="AS69" s="227">
        <v>0.39219506172998048</v>
      </c>
      <c r="AT69" s="227"/>
      <c r="AU69" s="227">
        <v>1.1757403197905147</v>
      </c>
      <c r="AV69" s="227">
        <v>1.5836878285791187</v>
      </c>
      <c r="AW69" s="226"/>
      <c r="AX69" s="226"/>
      <c r="AY69" s="226"/>
      <c r="AZ69" s="189"/>
      <c r="BA69" s="205">
        <v>44681</v>
      </c>
      <c r="BB69" s="101">
        <v>4.8935361703556612</v>
      </c>
      <c r="BC69" s="101">
        <v>4.8270615455870303</v>
      </c>
      <c r="BD69" s="101">
        <v>5.0251075296678049</v>
      </c>
      <c r="BE69" s="226"/>
      <c r="BF69" s="228">
        <v>8684.0959999999995</v>
      </c>
      <c r="BG69" s="228">
        <v>37104.832000000002</v>
      </c>
      <c r="BH69" s="228">
        <v>24320.034</v>
      </c>
      <c r="BI69" s="226"/>
      <c r="BJ69" s="226"/>
      <c r="BK69" s="228"/>
      <c r="BL69" s="228"/>
      <c r="BM69" s="228"/>
      <c r="BN69" s="226"/>
      <c r="BO69" s="226"/>
      <c r="BP69" s="226"/>
      <c r="BQ69" s="226"/>
      <c r="BR69" s="189"/>
      <c r="BS69" s="206">
        <v>44652</v>
      </c>
      <c r="BT69" s="228">
        <v>13.3013353913</v>
      </c>
      <c r="BU69" s="228">
        <v>4.5864726195400003</v>
      </c>
      <c r="BV69" s="226">
        <v>290.01231435747798</v>
      </c>
      <c r="BW69" s="228">
        <v>100</v>
      </c>
      <c r="BX69" s="226"/>
      <c r="BY69" s="226"/>
      <c r="BZ69" s="226"/>
      <c r="CA69" s="121"/>
      <c r="CB69" s="226"/>
      <c r="CC69" s="226"/>
      <c r="CD69" s="226"/>
      <c r="CE69" s="226"/>
      <c r="CF69" s="226"/>
      <c r="CG69" s="227"/>
      <c r="CH69" s="227"/>
      <c r="CI69" s="189"/>
      <c r="CJ69" s="205">
        <v>44681</v>
      </c>
      <c r="CK69" s="101">
        <v>0</v>
      </c>
      <c r="CL69" s="101">
        <v>5.8333333333333348E-2</v>
      </c>
      <c r="CM69" s="101">
        <v>0.17333333333333334</v>
      </c>
      <c r="CN69" s="101">
        <v>0.01</v>
      </c>
      <c r="CO69" s="101">
        <v>0.17666666666666667</v>
      </c>
      <c r="CP69" s="227">
        <v>0.45999999999999996</v>
      </c>
      <c r="CQ69" s="99"/>
      <c r="CR69" s="99"/>
      <c r="CS69" s="99"/>
      <c r="CT69" s="99"/>
      <c r="CU69" s="99"/>
      <c r="CV69" s="99"/>
      <c r="CW69" s="120"/>
      <c r="CX69" s="189"/>
      <c r="CY69" s="205">
        <v>44681</v>
      </c>
      <c r="CZ69" s="101">
        <v>0</v>
      </c>
      <c r="DA69" s="101">
        <v>-3.0000000000000002E-2</v>
      </c>
      <c r="DB69" s="101">
        <v>0.13500000000000001</v>
      </c>
      <c r="DC69" s="101">
        <v>-4.8333333333333332E-2</v>
      </c>
      <c r="DD69" s="101">
        <v>-0.32833333333333337</v>
      </c>
      <c r="DE69" s="227">
        <v>0.27833333333333332</v>
      </c>
      <c r="DF69" s="207"/>
      <c r="DG69" s="207"/>
      <c r="DH69" s="207"/>
      <c r="DI69" s="207"/>
      <c r="DJ69" s="99"/>
      <c r="DK69" s="99"/>
    </row>
    <row r="70" spans="1:115">
      <c r="B70" s="205">
        <v>44712</v>
      </c>
      <c r="C70" s="101">
        <v>10.482711957392144</v>
      </c>
      <c r="D70" s="101">
        <v>-6.6664870596755073</v>
      </c>
      <c r="E70" s="101">
        <v>5.3791847838486895</v>
      </c>
      <c r="F70" s="101">
        <v>5.1216831588676959</v>
      </c>
      <c r="H70" s="228">
        <v>26325.087</v>
      </c>
      <c r="I70" s="228">
        <v>8660.902</v>
      </c>
      <c r="J70" s="228">
        <v>48773.567000000003</v>
      </c>
      <c r="K70" s="228">
        <v>10287.887000000001</v>
      </c>
      <c r="L70" s="118"/>
      <c r="M70" s="189"/>
      <c r="N70" s="205">
        <v>44712</v>
      </c>
      <c r="O70" s="101">
        <v>10.482711957392144</v>
      </c>
      <c r="P70" s="101">
        <v>11.912171997434552</v>
      </c>
      <c r="Q70" s="101">
        <v>11.683511248065948</v>
      </c>
      <c r="R70" s="101">
        <v>-2.7594320672167161</v>
      </c>
      <c r="S70" s="227"/>
      <c r="T70" s="228">
        <v>26325.087</v>
      </c>
      <c r="U70" s="228">
        <v>10033.206</v>
      </c>
      <c r="V70" s="228">
        <v>7745.2179999999998</v>
      </c>
      <c r="W70" s="228">
        <v>2468.8330000000001</v>
      </c>
      <c r="X70" s="119"/>
      <c r="Y70" s="189"/>
      <c r="Z70" s="205">
        <v>41790</v>
      </c>
      <c r="AA70" s="101">
        <v>6.0301490000000006</v>
      </c>
      <c r="AB70" s="101">
        <v>0</v>
      </c>
      <c r="AC70" s="101">
        <v>14.7885377012765</v>
      </c>
      <c r="AF70" s="227"/>
      <c r="AG70" s="227"/>
      <c r="AI70" s="226"/>
      <c r="AJ70" s="189"/>
      <c r="AK70" s="205">
        <v>44712</v>
      </c>
      <c r="AL70" s="227"/>
      <c r="AM70" s="227">
        <v>0.23183019663462426</v>
      </c>
      <c r="AN70" s="227"/>
      <c r="AO70" s="227">
        <v>4.6545485011309238E-3</v>
      </c>
      <c r="AP70" s="227">
        <v>2.0269322082614218</v>
      </c>
      <c r="AQ70" s="227">
        <v>3.5796434072224561</v>
      </c>
      <c r="AR70" s="227">
        <v>1.8172260334571664</v>
      </c>
      <c r="AS70" s="227">
        <v>0.40167903995066634</v>
      </c>
      <c r="AT70" s="227"/>
      <c r="AU70" s="227">
        <v>1.1429232905852484</v>
      </c>
      <c r="AV70" s="227">
        <v>1.5439716759712114</v>
      </c>
      <c r="AW70" s="226"/>
      <c r="AX70" s="226"/>
      <c r="AY70" s="226"/>
      <c r="AZ70" s="189"/>
      <c r="BA70" s="205">
        <v>44712</v>
      </c>
      <c r="BB70" s="101">
        <v>3.0724324178261986</v>
      </c>
      <c r="BC70" s="101">
        <v>5.2748577439557298</v>
      </c>
      <c r="BD70" s="101">
        <v>5.6587892777438142</v>
      </c>
      <c r="BE70" s="226"/>
      <c r="BF70" s="228">
        <v>8544.3809999999994</v>
      </c>
      <c r="BG70" s="228">
        <v>37496.423000000003</v>
      </c>
      <c r="BH70" s="228">
        <v>24624.511999999999</v>
      </c>
      <c r="BI70" s="226"/>
      <c r="BJ70" s="226"/>
      <c r="BK70" s="228"/>
      <c r="BL70" s="228"/>
      <c r="BM70" s="228"/>
      <c r="BN70" s="226"/>
      <c r="BO70" s="226"/>
      <c r="BP70" s="226"/>
      <c r="BQ70" s="226"/>
      <c r="BR70" s="189"/>
      <c r="BS70" s="206">
        <v>44682</v>
      </c>
      <c r="BT70" s="228">
        <v>13.640886107170001</v>
      </c>
      <c r="BU70" s="228">
        <v>4.7382820050299994</v>
      </c>
      <c r="BV70" s="226">
        <v>287.88675078202004</v>
      </c>
      <c r="BW70" s="228">
        <v>100</v>
      </c>
      <c r="BX70" s="226"/>
      <c r="BY70" s="226"/>
      <c r="BZ70" s="226"/>
      <c r="CA70" s="121"/>
      <c r="CB70" s="226"/>
      <c r="CC70" s="226"/>
      <c r="CD70" s="226"/>
      <c r="CE70" s="226"/>
      <c r="CF70" s="226"/>
      <c r="CG70" s="227"/>
      <c r="CH70" s="227"/>
      <c r="CI70" s="189"/>
      <c r="CJ70" s="205">
        <v>44712</v>
      </c>
      <c r="CK70" s="101">
        <v>0</v>
      </c>
      <c r="CL70" s="101">
        <v>0.04</v>
      </c>
      <c r="CM70" s="101">
        <v>0.17333333333333334</v>
      </c>
      <c r="CN70" s="101">
        <v>8.3333333333333332E-3</v>
      </c>
      <c r="CO70" s="101">
        <v>0.17833333333333332</v>
      </c>
      <c r="CP70" s="227">
        <v>0.47333333333333333</v>
      </c>
      <c r="CQ70" s="99"/>
      <c r="CR70" s="99"/>
      <c r="CS70" s="99"/>
      <c r="CT70" s="99"/>
      <c r="CU70" s="99"/>
      <c r="CV70" s="99"/>
      <c r="CW70" s="120"/>
      <c r="CX70" s="189"/>
      <c r="CY70" s="205">
        <v>44712</v>
      </c>
      <c r="CZ70" s="101">
        <v>0</v>
      </c>
      <c r="DA70" s="101">
        <v>-0.03</v>
      </c>
      <c r="DB70" s="101">
        <v>0.14833333333333334</v>
      </c>
      <c r="DC70" s="101">
        <v>-5.3333333333333337E-2</v>
      </c>
      <c r="DD70" s="101">
        <v>-0.31666666666666671</v>
      </c>
      <c r="DE70" s="227">
        <v>0.32333333333333331</v>
      </c>
      <c r="DF70" s="207"/>
      <c r="DG70" s="207"/>
      <c r="DH70" s="207"/>
      <c r="DI70" s="207"/>
      <c r="DJ70" s="99"/>
      <c r="DK70" s="99"/>
    </row>
    <row r="71" spans="1:115">
      <c r="B71" s="205">
        <v>44742</v>
      </c>
      <c r="C71" s="101">
        <v>10.661439284840002</v>
      </c>
      <c r="D71" s="101">
        <v>-6.3061485944309714</v>
      </c>
      <c r="E71" s="101">
        <v>0.88926199085370694</v>
      </c>
      <c r="F71" s="101">
        <v>-15.20905971722437</v>
      </c>
      <c r="H71" s="228">
        <v>26544.385999999999</v>
      </c>
      <c r="I71" s="228">
        <v>8729.2649999999994</v>
      </c>
      <c r="J71" s="228">
        <v>48121.572</v>
      </c>
      <c r="K71" s="228">
        <v>9374.1650000000009</v>
      </c>
      <c r="L71" s="118"/>
      <c r="M71" s="189"/>
      <c r="N71" s="205">
        <v>44742</v>
      </c>
      <c r="O71" s="101">
        <v>10.661439284840002</v>
      </c>
      <c r="P71" s="101">
        <v>13.091132090992176</v>
      </c>
      <c r="Q71" s="101">
        <v>11.93856958963182</v>
      </c>
      <c r="R71" s="101">
        <v>-2.465058456162228</v>
      </c>
      <c r="S71" s="227"/>
      <c r="T71" s="228">
        <v>26544.385999999999</v>
      </c>
      <c r="U71" s="228">
        <v>10118.725</v>
      </c>
      <c r="V71" s="228">
        <v>7842.8270000000002</v>
      </c>
      <c r="W71" s="228">
        <v>2465.0630000000001</v>
      </c>
      <c r="X71" s="119"/>
      <c r="Y71" s="189"/>
      <c r="Z71" s="205">
        <v>41820</v>
      </c>
      <c r="AA71" s="101">
        <v>6.138331</v>
      </c>
      <c r="AB71" s="101">
        <v>0</v>
      </c>
      <c r="AC71" s="101">
        <v>15.296414918572699</v>
      </c>
      <c r="AF71" s="227"/>
      <c r="AG71" s="227"/>
      <c r="AI71" s="226"/>
      <c r="AJ71" s="189"/>
      <c r="AK71" s="205">
        <v>44742</v>
      </c>
      <c r="AL71" s="227"/>
      <c r="AM71" s="227">
        <v>0.22510307731705786</v>
      </c>
      <c r="AN71" s="227"/>
      <c r="AO71" s="227">
        <v>4.6686458524721509E-3</v>
      </c>
      <c r="AP71" s="227">
        <v>1.9684836955335836</v>
      </c>
      <c r="AQ71" s="227">
        <v>3.4784379972213877</v>
      </c>
      <c r="AR71" s="227">
        <v>1.7627707839882389</v>
      </c>
      <c r="AS71" s="227">
        <v>0.57047405091849934</v>
      </c>
      <c r="AT71" s="227"/>
      <c r="AU71" s="227">
        <v>1.166066161969078</v>
      </c>
      <c r="AV71" s="227">
        <v>1.5734136795899392</v>
      </c>
      <c r="AW71" s="226"/>
      <c r="AX71" s="226"/>
      <c r="AY71" s="226"/>
      <c r="AZ71" s="189"/>
      <c r="BA71" s="205">
        <v>44742</v>
      </c>
      <c r="BB71" s="101">
        <v>4.7844318399910657</v>
      </c>
      <c r="BC71" s="101">
        <v>5.1665296911394654</v>
      </c>
      <c r="BD71" s="101">
        <v>5.2027135937969371</v>
      </c>
      <c r="BE71" s="226"/>
      <c r="BF71" s="228">
        <v>8478.9979999999996</v>
      </c>
      <c r="BG71" s="228">
        <v>37715.718999999997</v>
      </c>
      <c r="BH71" s="228">
        <v>25029.898000000001</v>
      </c>
      <c r="BI71" s="226"/>
      <c r="BJ71" s="226"/>
      <c r="BK71" s="228"/>
      <c r="BL71" s="228"/>
      <c r="BM71" s="228"/>
      <c r="BN71" s="226"/>
      <c r="BO71" s="226"/>
      <c r="BP71" s="226"/>
      <c r="BQ71" s="226"/>
      <c r="BR71" s="189"/>
      <c r="BS71" s="206">
        <v>44713</v>
      </c>
      <c r="BT71" s="228">
        <v>13.21739873105</v>
      </c>
      <c r="BU71" s="228">
        <v>4.5615312672699995</v>
      </c>
      <c r="BV71" s="226">
        <v>289.75793339153</v>
      </c>
      <c r="BW71" s="228">
        <v>100</v>
      </c>
      <c r="BX71" s="226"/>
      <c r="BY71" s="226"/>
      <c r="BZ71" s="226"/>
      <c r="CA71" s="121"/>
      <c r="CB71" s="226"/>
      <c r="CC71" s="226"/>
      <c r="CD71" s="226"/>
      <c r="CE71" s="226"/>
      <c r="CF71" s="226"/>
      <c r="CG71" s="227"/>
      <c r="CH71" s="227"/>
      <c r="CI71" s="189"/>
      <c r="CJ71" s="205">
        <v>44742</v>
      </c>
      <c r="CK71" s="101">
        <v>0</v>
      </c>
      <c r="CL71" s="101">
        <v>3.6666666666666667E-2</v>
      </c>
      <c r="CM71" s="101">
        <v>0.16833333333333333</v>
      </c>
      <c r="CN71" s="101">
        <v>6.6666666666666671E-3</v>
      </c>
      <c r="CO71" s="101">
        <v>0.19166666666666665</v>
      </c>
      <c r="CP71" s="227">
        <v>0.50166666666666671</v>
      </c>
      <c r="CQ71" s="99"/>
      <c r="CR71" s="99"/>
      <c r="CS71" s="99"/>
      <c r="CT71" s="99"/>
      <c r="CU71" s="99"/>
      <c r="CV71" s="99"/>
      <c r="CW71" s="120"/>
      <c r="CX71" s="189"/>
      <c r="CY71" s="205">
        <v>44742</v>
      </c>
      <c r="CZ71" s="101">
        <v>0</v>
      </c>
      <c r="DA71" s="101">
        <v>-0.01</v>
      </c>
      <c r="DB71" s="101">
        <v>0.16333333333333333</v>
      </c>
      <c r="DC71" s="101">
        <v>-5.3333333333333337E-2</v>
      </c>
      <c r="DD71" s="101">
        <v>-0.28666666666666668</v>
      </c>
      <c r="DE71" s="227">
        <v>0.42</v>
      </c>
      <c r="DF71" s="207"/>
      <c r="DG71" s="207"/>
      <c r="DH71" s="207"/>
      <c r="DI71" s="207"/>
      <c r="DJ71" s="99"/>
      <c r="DK71" s="99"/>
    </row>
    <row r="72" spans="1:115">
      <c r="A72" s="166">
        <v>44773</v>
      </c>
      <c r="B72" s="205">
        <v>44773</v>
      </c>
      <c r="C72" s="101">
        <v>11.673199400389734</v>
      </c>
      <c r="D72" s="101">
        <v>-5.2094306111546089</v>
      </c>
      <c r="E72" s="101">
        <v>2.1843930132399825</v>
      </c>
      <c r="F72" s="101">
        <v>-12.232267946424324</v>
      </c>
      <c r="H72" s="228">
        <v>26974.687000000002</v>
      </c>
      <c r="I72" s="228">
        <v>8716.991</v>
      </c>
      <c r="J72" s="228">
        <v>48736.974999999999</v>
      </c>
      <c r="K72" s="228">
        <v>9482.1730000000007</v>
      </c>
      <c r="L72" s="118"/>
      <c r="M72" s="189">
        <f>+N72</f>
        <v>44773</v>
      </c>
      <c r="N72" s="205">
        <v>44773</v>
      </c>
      <c r="O72" s="101">
        <v>11.673199400389734</v>
      </c>
      <c r="P72" s="101">
        <v>15.541808649600686</v>
      </c>
      <c r="Q72" s="101">
        <v>11.902058164227491</v>
      </c>
      <c r="R72" s="101">
        <v>-1.9483758834318632</v>
      </c>
      <c r="S72" s="227"/>
      <c r="T72" s="228">
        <v>26974.687000000002</v>
      </c>
      <c r="U72" s="228">
        <v>10425.103999999999</v>
      </c>
      <c r="V72" s="228">
        <v>7923.8059999999996</v>
      </c>
      <c r="W72" s="228">
        <v>2468.683</v>
      </c>
      <c r="X72" s="119"/>
      <c r="Y72" s="189">
        <v>41820</v>
      </c>
      <c r="Z72" s="205">
        <v>41851</v>
      </c>
      <c r="AA72" s="101">
        <v>5.9720620000000002</v>
      </c>
      <c r="AB72" s="101">
        <v>0</v>
      </c>
      <c r="AC72" s="101">
        <v>14.6941256336381</v>
      </c>
      <c r="AF72" s="227"/>
      <c r="AG72" s="227"/>
      <c r="AI72" s="226"/>
      <c r="AJ72" s="189">
        <v>44773</v>
      </c>
      <c r="AK72" s="205">
        <v>44773</v>
      </c>
      <c r="AL72" s="227"/>
      <c r="AM72" s="227">
        <v>0.22179718105215709</v>
      </c>
      <c r="AN72" s="227"/>
      <c r="AO72" s="227">
        <v>5.3165191215236631E-3</v>
      </c>
      <c r="AP72" s="227">
        <v>1.8647785192613981</v>
      </c>
      <c r="AQ72" s="227">
        <v>3.4996214765225355</v>
      </c>
      <c r="AR72" s="227">
        <v>1.7427379215159546</v>
      </c>
      <c r="AS72" s="227">
        <v>0.47957023763066298</v>
      </c>
      <c r="AT72" s="227"/>
      <c r="AU72" s="227">
        <v>1.1148602636011573</v>
      </c>
      <c r="AV72" s="227">
        <v>1.5054897296402403</v>
      </c>
      <c r="AW72" s="226"/>
      <c r="AX72" s="226"/>
      <c r="AY72" s="226"/>
      <c r="AZ72" s="189">
        <v>44773</v>
      </c>
      <c r="BA72" s="205">
        <v>44773</v>
      </c>
      <c r="BB72" s="101">
        <v>5.0594091542710773</v>
      </c>
      <c r="BC72" s="101">
        <v>5.3753938662937761</v>
      </c>
      <c r="BD72" s="101">
        <v>5.3686199902200471</v>
      </c>
      <c r="BE72" s="226"/>
      <c r="BF72" s="228">
        <v>8590.3780000000006</v>
      </c>
      <c r="BG72" s="228">
        <v>37921.599999999999</v>
      </c>
      <c r="BH72" s="228">
        <v>25114.089</v>
      </c>
      <c r="BI72" s="226"/>
      <c r="BJ72" s="226"/>
      <c r="BK72" s="228"/>
      <c r="BL72" s="228"/>
      <c r="BM72" s="228"/>
      <c r="BN72" s="226"/>
      <c r="BO72" s="226"/>
      <c r="BP72" s="226"/>
      <c r="BQ72" s="226"/>
      <c r="BR72" s="237">
        <v>44926</v>
      </c>
      <c r="BS72" s="206">
        <v>44743</v>
      </c>
      <c r="BT72" s="228">
        <v>13.41789612661</v>
      </c>
      <c r="BU72" s="228">
        <v>4.7235698631099998</v>
      </c>
      <c r="BV72" s="226">
        <v>284.06261610314476</v>
      </c>
      <c r="BW72" s="228">
        <v>100</v>
      </c>
      <c r="BX72" s="226"/>
      <c r="BY72" s="226"/>
      <c r="BZ72" s="226"/>
      <c r="CA72" s="121"/>
      <c r="CB72" s="226"/>
      <c r="CC72" s="226"/>
      <c r="CD72" s="226"/>
      <c r="CE72" s="226"/>
      <c r="CF72" s="226"/>
      <c r="CG72" s="227"/>
      <c r="CH72" s="227"/>
      <c r="CI72" s="189">
        <v>44756</v>
      </c>
      <c r="CJ72" s="205">
        <v>44773</v>
      </c>
      <c r="CK72" s="101">
        <v>1.6666666666666668E-3</v>
      </c>
      <c r="CL72" s="101">
        <v>3.4999999999999996E-2</v>
      </c>
      <c r="CM72" s="101">
        <v>0.26500000000000001</v>
      </c>
      <c r="CN72" s="101">
        <v>6.6666666666666671E-3</v>
      </c>
      <c r="CO72" s="101">
        <v>0.21166666666666667</v>
      </c>
      <c r="CP72" s="227">
        <v>0.56333333333333335</v>
      </c>
      <c r="CQ72" s="99"/>
      <c r="CR72" s="99"/>
      <c r="CS72" s="99"/>
      <c r="CT72" s="99"/>
      <c r="CU72" s="99"/>
      <c r="CV72" s="99"/>
      <c r="CW72" s="120"/>
      <c r="CX72" s="189">
        <v>44756</v>
      </c>
      <c r="CY72" s="205">
        <v>44773</v>
      </c>
      <c r="CZ72" s="101">
        <v>0</v>
      </c>
      <c r="DA72" s="101">
        <v>-5.000000000000001E-3</v>
      </c>
      <c r="DB72" s="101">
        <v>0.21166666666666667</v>
      </c>
      <c r="DC72" s="101">
        <v>-4.5000000000000005E-2</v>
      </c>
      <c r="DD72" s="101">
        <v>-0.23166666666666666</v>
      </c>
      <c r="DE72" s="227">
        <v>0.56833333333333336</v>
      </c>
      <c r="DF72" s="207"/>
      <c r="DG72" s="207"/>
      <c r="DH72" s="207"/>
      <c r="DI72" s="207"/>
      <c r="DJ72" s="99"/>
      <c r="DK72" s="99"/>
    </row>
    <row r="73" spans="1:115">
      <c r="B73" s="205">
        <v>44804</v>
      </c>
      <c r="C73" s="101">
        <v>13.021125525710687</v>
      </c>
      <c r="D73" s="101">
        <v>-3.6834380838308922</v>
      </c>
      <c r="E73" s="101">
        <v>2.8219037351829845</v>
      </c>
      <c r="F73" s="101">
        <v>-14.822391523142741</v>
      </c>
      <c r="H73" s="228">
        <v>27283.771000000001</v>
      </c>
      <c r="I73" s="228">
        <v>8693.5820000000003</v>
      </c>
      <c r="J73" s="228">
        <v>49134.404999999999</v>
      </c>
      <c r="K73" s="228">
        <v>9609.0239999999994</v>
      </c>
      <c r="L73" s="118"/>
      <c r="M73" s="189"/>
      <c r="N73" s="205">
        <v>44804</v>
      </c>
      <c r="O73" s="101">
        <v>13.021125525710687</v>
      </c>
      <c r="P73" s="101">
        <v>18.401760588383631</v>
      </c>
      <c r="Q73" s="101">
        <v>11.805666895013767</v>
      </c>
      <c r="R73" s="101">
        <v>-1.3918481849237385</v>
      </c>
      <c r="S73" s="227"/>
      <c r="T73" s="228">
        <v>27283.771000000001</v>
      </c>
      <c r="U73" s="228">
        <v>10588.036</v>
      </c>
      <c r="V73" s="228">
        <v>7977.71</v>
      </c>
      <c r="W73" s="228">
        <v>2473.1950000000002</v>
      </c>
      <c r="X73" s="119"/>
      <c r="Y73" s="189"/>
      <c r="Z73" s="205">
        <v>41882</v>
      </c>
      <c r="AA73" s="101">
        <v>5.9445259999999998</v>
      </c>
      <c r="AB73" s="101">
        <v>0</v>
      </c>
      <c r="AC73" s="101">
        <v>14.803179413866401</v>
      </c>
      <c r="AF73" s="227"/>
      <c r="AG73" s="227"/>
      <c r="AI73" s="226"/>
      <c r="AJ73" s="189"/>
      <c r="AK73" s="205">
        <v>44804</v>
      </c>
      <c r="AL73" s="227"/>
      <c r="AM73" s="227">
        <v>0.21440005878762214</v>
      </c>
      <c r="AN73" s="227"/>
      <c r="AO73" s="227">
        <v>2.9879157750415069E-3</v>
      </c>
      <c r="AP73" s="227">
        <v>1.8399025994910148</v>
      </c>
      <c r="AQ73" s="227">
        <v>3.4324593854189449</v>
      </c>
      <c r="AR73" s="227">
        <v>1.7331608478045424</v>
      </c>
      <c r="AS73" s="227">
        <v>0.8211415440098726</v>
      </c>
      <c r="AT73" s="227"/>
      <c r="AU73" s="227">
        <v>1.1638580729138985</v>
      </c>
      <c r="AV73" s="227">
        <v>1.5649148890017801</v>
      </c>
      <c r="AW73" s="226"/>
      <c r="AX73" s="226"/>
      <c r="AY73" s="226"/>
      <c r="AZ73" s="189"/>
      <c r="BA73" s="205">
        <v>44804</v>
      </c>
      <c r="BB73" s="101">
        <v>6.4096954128632477</v>
      </c>
      <c r="BC73" s="101">
        <v>6.3278793706569747</v>
      </c>
      <c r="BD73" s="101">
        <v>5.4643528574101152</v>
      </c>
      <c r="BE73" s="226"/>
      <c r="BF73" s="228">
        <v>8934.39</v>
      </c>
      <c r="BG73" s="228">
        <v>38380.845000000001</v>
      </c>
      <c r="BH73" s="228">
        <v>25102.098999999998</v>
      </c>
      <c r="BI73" s="226"/>
      <c r="BJ73" s="226"/>
      <c r="BK73" s="228"/>
      <c r="BL73" s="228"/>
      <c r="BM73" s="228"/>
      <c r="BN73" s="226"/>
      <c r="BO73" s="226"/>
      <c r="BP73" s="226"/>
      <c r="BQ73" s="226"/>
      <c r="BR73" s="189"/>
      <c r="BS73" s="206">
        <v>44774</v>
      </c>
      <c r="BT73" s="228">
        <v>13.312347669899999</v>
      </c>
      <c r="BU73" s="228">
        <v>4.5747124122500002</v>
      </c>
      <c r="BV73" s="226">
        <v>290.99856931449233</v>
      </c>
      <c r="BW73" s="228">
        <v>100</v>
      </c>
      <c r="BX73" s="226"/>
      <c r="BY73" s="226"/>
      <c r="BZ73" s="226"/>
      <c r="CA73" s="121"/>
      <c r="CB73" s="226"/>
      <c r="CC73" s="226"/>
      <c r="CD73" s="226"/>
      <c r="CE73" s="226"/>
      <c r="CF73" s="226"/>
      <c r="CG73" s="227"/>
      <c r="CH73" s="227"/>
      <c r="CI73" s="189"/>
      <c r="CJ73" s="205">
        <v>44804</v>
      </c>
      <c r="CK73" s="101">
        <v>3.3333333333333335E-3</v>
      </c>
      <c r="CL73" s="101">
        <v>3.3333333333333333E-2</v>
      </c>
      <c r="CM73" s="101">
        <v>0.27499999999999997</v>
      </c>
      <c r="CN73" s="101">
        <v>6.6666666666666671E-3</v>
      </c>
      <c r="CO73" s="101">
        <v>0.24833333333333338</v>
      </c>
      <c r="CP73" s="227">
        <v>0.64666666666666672</v>
      </c>
      <c r="CQ73" s="99"/>
      <c r="CR73" s="99"/>
      <c r="CS73" s="99"/>
      <c r="CT73" s="99"/>
      <c r="CU73" s="99"/>
      <c r="CV73" s="99"/>
      <c r="CW73" s="120"/>
      <c r="CX73" s="189"/>
      <c r="CY73" s="205">
        <v>44804</v>
      </c>
      <c r="CZ73" s="101">
        <v>0</v>
      </c>
      <c r="DA73" s="101">
        <v>1.666666666666667E-3</v>
      </c>
      <c r="DB73" s="101">
        <v>0.27833333333333332</v>
      </c>
      <c r="DC73" s="101">
        <v>-3.4999999999999996E-2</v>
      </c>
      <c r="DD73" s="101">
        <v>-0.15333333333333329</v>
      </c>
      <c r="DE73" s="227">
        <v>0.71499999999999997</v>
      </c>
      <c r="DF73" s="207"/>
      <c r="DG73" s="207"/>
      <c r="DH73" s="207"/>
      <c r="DI73" s="207"/>
      <c r="DJ73" s="99"/>
      <c r="DK73" s="99"/>
    </row>
    <row r="74" spans="1:115">
      <c r="B74" s="205">
        <v>44834</v>
      </c>
      <c r="C74" s="101">
        <v>13.04753903443947</v>
      </c>
      <c r="D74" s="101">
        <v>-2.5752016454991034</v>
      </c>
      <c r="E74" s="101">
        <v>4.5496680618002383</v>
      </c>
      <c r="F74" s="101">
        <v>-8.7989011935616812</v>
      </c>
      <c r="H74" s="228">
        <v>27382.600999999999</v>
      </c>
      <c r="I74" s="228">
        <v>8677.3540000000012</v>
      </c>
      <c r="J74" s="228">
        <v>49629.235000000001</v>
      </c>
      <c r="K74" s="228">
        <v>9983.9220000000005</v>
      </c>
      <c r="L74" s="118"/>
      <c r="M74" s="189"/>
      <c r="N74" s="205">
        <v>44834</v>
      </c>
      <c r="O74" s="101">
        <v>13.04753903443947</v>
      </c>
      <c r="P74" s="101">
        <v>17.733459336840983</v>
      </c>
      <c r="Q74" s="101">
        <v>11.632339075002495</v>
      </c>
      <c r="R74" s="101">
        <v>-0.58429882139038325</v>
      </c>
      <c r="S74" s="227"/>
      <c r="T74" s="228">
        <v>27382.600999999999</v>
      </c>
      <c r="U74" s="228">
        <v>10563.325000000001</v>
      </c>
      <c r="V74" s="228">
        <v>8036.4880000000003</v>
      </c>
      <c r="W74" s="228">
        <v>2482.42</v>
      </c>
      <c r="X74" s="119"/>
      <c r="Y74" s="189"/>
      <c r="Z74" s="205">
        <v>41912</v>
      </c>
      <c r="AA74" s="101">
        <v>6.1987360000000002</v>
      </c>
      <c r="AB74" s="101">
        <v>0</v>
      </c>
      <c r="AC74" s="101">
        <v>15.733424687454599</v>
      </c>
      <c r="AF74" s="227"/>
      <c r="AG74" s="227"/>
      <c r="AI74" s="226"/>
      <c r="AJ74" s="189"/>
      <c r="AK74" s="205">
        <v>44834</v>
      </c>
      <c r="AL74" s="227"/>
      <c r="AM74" s="227">
        <v>0.14167036125182644</v>
      </c>
      <c r="AN74" s="227"/>
      <c r="AO74" s="227">
        <v>2.5539267396188945E-3</v>
      </c>
      <c r="AP74" s="227">
        <v>1.8163535366766139</v>
      </c>
      <c r="AQ74" s="227">
        <v>3.489481881967968</v>
      </c>
      <c r="AR74" s="227">
        <v>1.6977690079860976</v>
      </c>
      <c r="AS74" s="227">
        <v>0.83762163994904104</v>
      </c>
      <c r="AT74" s="227"/>
      <c r="AU74" s="227">
        <v>1.1437196631921851</v>
      </c>
      <c r="AV74" s="227">
        <v>1.5236981678954593</v>
      </c>
      <c r="AW74" s="226"/>
      <c r="AX74" s="226"/>
      <c r="AY74" s="226"/>
      <c r="AZ74" s="189"/>
      <c r="BA74" s="205">
        <v>44834</v>
      </c>
      <c r="BB74" s="101">
        <v>7.8425738337200679</v>
      </c>
      <c r="BC74" s="101">
        <v>6.879529907789883</v>
      </c>
      <c r="BD74" s="101">
        <v>5.591966086188771</v>
      </c>
      <c r="BE74" s="226"/>
      <c r="BF74" s="228">
        <v>9119.9650000000001</v>
      </c>
      <c r="BG74" s="228">
        <v>38633.873</v>
      </c>
      <c r="BH74" s="228">
        <v>25096.616999999998</v>
      </c>
      <c r="BI74" s="226"/>
      <c r="BJ74" s="226"/>
      <c r="BK74" s="228"/>
      <c r="BL74" s="228"/>
      <c r="BM74" s="228"/>
      <c r="BN74" s="226"/>
      <c r="BO74" s="226"/>
      <c r="BP74" s="226"/>
      <c r="BQ74" s="226"/>
      <c r="BR74" s="189"/>
      <c r="BS74" s="206">
        <v>44805</v>
      </c>
      <c r="BT74" s="228">
        <v>13.8970498279</v>
      </c>
      <c r="BU74" s="228">
        <v>5.0887916987099997</v>
      </c>
      <c r="BV74" s="226">
        <v>273.0913476262524</v>
      </c>
      <c r="BW74" s="228">
        <v>100</v>
      </c>
      <c r="BX74" s="226"/>
      <c r="BY74" s="226"/>
      <c r="BZ74" s="226"/>
      <c r="CA74" s="121"/>
      <c r="CB74" s="226"/>
      <c r="CC74" s="226"/>
      <c r="CD74" s="226"/>
      <c r="CE74" s="226"/>
      <c r="CF74" s="226"/>
      <c r="CG74" s="227"/>
      <c r="CH74" s="227"/>
      <c r="CI74" s="189"/>
      <c r="CJ74" s="205">
        <v>44834</v>
      </c>
      <c r="CK74" s="101">
        <v>5.0000000000000001E-3</v>
      </c>
      <c r="CL74" s="101">
        <v>5.000000000000001E-2</v>
      </c>
      <c r="CM74" s="101">
        <v>0.38666666666666671</v>
      </c>
      <c r="CN74" s="101">
        <v>8.3333333333333332E-3</v>
      </c>
      <c r="CO74" s="101">
        <v>0.31833333333333336</v>
      </c>
      <c r="CP74" s="227">
        <v>0.77</v>
      </c>
      <c r="CQ74" s="99"/>
      <c r="CR74" s="99"/>
      <c r="CS74" s="99"/>
      <c r="CT74" s="99"/>
      <c r="CU74" s="99"/>
      <c r="CV74" s="99"/>
      <c r="CW74" s="120"/>
      <c r="CX74" s="189"/>
      <c r="CY74" s="205">
        <v>44834</v>
      </c>
      <c r="CZ74" s="101">
        <v>0</v>
      </c>
      <c r="DA74" s="101">
        <v>8.3333333333333329E-2</v>
      </c>
      <c r="DB74" s="101">
        <v>0.3066666666666667</v>
      </c>
      <c r="DC74" s="101">
        <v>-1.4999999999999999E-2</v>
      </c>
      <c r="DD74" s="101">
        <v>1.1666666666666678E-2</v>
      </c>
      <c r="DE74" s="227">
        <v>0.93166666666666664</v>
      </c>
      <c r="DF74" s="207"/>
      <c r="DG74" s="207"/>
      <c r="DH74" s="207"/>
      <c r="DI74" s="207"/>
      <c r="DJ74" s="99"/>
      <c r="DK74" s="99"/>
    </row>
    <row r="75" spans="1:115">
      <c r="B75" s="205">
        <v>44865</v>
      </c>
      <c r="C75" s="101">
        <v>11.888085196102761</v>
      </c>
      <c r="D75" s="101">
        <v>1.4996904945126399</v>
      </c>
      <c r="E75" s="101">
        <v>4.9435393353322032</v>
      </c>
      <c r="F75" s="101">
        <v>-10.951639562643889</v>
      </c>
      <c r="H75" s="228">
        <v>27701.185000000001</v>
      </c>
      <c r="I75" s="228">
        <v>8631.42</v>
      </c>
      <c r="J75" s="228">
        <v>49765.067999999999</v>
      </c>
      <c r="K75" s="228">
        <v>9539.0259999999998</v>
      </c>
      <c r="L75" s="118"/>
      <c r="M75" s="189"/>
      <c r="N75" s="205">
        <v>44865</v>
      </c>
      <c r="O75" s="101">
        <v>11.888085196102761</v>
      </c>
      <c r="P75" s="101">
        <v>14.473346392782126</v>
      </c>
      <c r="Q75" s="101">
        <v>11.043459229192765</v>
      </c>
      <c r="R75" s="101">
        <v>-0.1473462625130928</v>
      </c>
      <c r="S75" s="227"/>
      <c r="T75" s="228">
        <v>27701.185000000001</v>
      </c>
      <c r="U75" s="228">
        <v>10758.844999999999</v>
      </c>
      <c r="V75" s="228">
        <v>8061.9849999999997</v>
      </c>
      <c r="W75" s="228">
        <v>2488.4169999999999</v>
      </c>
      <c r="X75" s="119"/>
      <c r="Y75" s="189"/>
      <c r="Z75" s="205">
        <v>41943</v>
      </c>
      <c r="AA75" s="101">
        <v>5.1159040000000005</v>
      </c>
      <c r="AB75" s="101">
        <v>0</v>
      </c>
      <c r="AC75" s="101">
        <v>13.195185691750901</v>
      </c>
      <c r="AF75" s="227"/>
      <c r="AG75" s="227"/>
      <c r="AI75" s="226"/>
      <c r="AJ75" s="189"/>
      <c r="AK75" s="205">
        <v>44865</v>
      </c>
      <c r="AL75" s="227"/>
      <c r="AM75" s="227">
        <v>0.14352461599263333</v>
      </c>
      <c r="AN75" s="227"/>
      <c r="AO75" s="227">
        <v>1.2302227616274973E-2</v>
      </c>
      <c r="AP75" s="227">
        <v>1.8631712214967293</v>
      </c>
      <c r="AQ75" s="227">
        <v>3.383317034329326</v>
      </c>
      <c r="AR75" s="227">
        <v>1.6937339542164729</v>
      </c>
      <c r="AS75" s="227">
        <v>0.76004925438519777</v>
      </c>
      <c r="AT75" s="227"/>
      <c r="AU75" s="227">
        <v>1.1521372806544068</v>
      </c>
      <c r="AV75" s="227">
        <v>1.5361779454330962</v>
      </c>
      <c r="AW75" s="226"/>
      <c r="AX75" s="226"/>
      <c r="AY75" s="226"/>
      <c r="AZ75" s="189"/>
      <c r="BA75" s="205">
        <v>44865</v>
      </c>
      <c r="BB75" s="101">
        <v>10.036564300664352</v>
      </c>
      <c r="BC75" s="101">
        <v>6.9347214600434359</v>
      </c>
      <c r="BD75" s="101">
        <v>5.698282062962301</v>
      </c>
      <c r="BE75" s="226"/>
      <c r="BF75" s="228">
        <v>9196.1209999999992</v>
      </c>
      <c r="BG75" s="228">
        <v>38592.618000000002</v>
      </c>
      <c r="BH75" s="228">
        <v>25052.703000000001</v>
      </c>
      <c r="BI75" s="226"/>
      <c r="BJ75" s="226"/>
      <c r="BK75" s="228"/>
      <c r="BL75" s="228"/>
      <c r="BM75" s="228"/>
      <c r="BN75" s="226"/>
      <c r="BO75" s="226"/>
      <c r="BP75" s="226"/>
      <c r="BQ75" s="226"/>
      <c r="BR75" s="189"/>
      <c r="BS75" s="206">
        <v>44835</v>
      </c>
      <c r="BT75" s="228">
        <v>13.456543870300001</v>
      </c>
      <c r="BU75" s="228">
        <v>4.8464221354400001</v>
      </c>
      <c r="BV75" s="226">
        <v>277.65934320697181</v>
      </c>
      <c r="BW75" s="228">
        <v>100</v>
      </c>
      <c r="BX75" s="226"/>
      <c r="BY75" s="226"/>
      <c r="BZ75" s="226"/>
      <c r="CA75" s="121"/>
      <c r="CB75" s="226"/>
      <c r="CC75" s="226"/>
      <c r="CD75" s="226"/>
      <c r="CE75" s="226"/>
      <c r="CF75" s="226"/>
      <c r="CG75" s="227"/>
      <c r="CH75" s="227"/>
      <c r="CI75" s="189"/>
      <c r="CJ75" s="205">
        <v>44865</v>
      </c>
      <c r="CK75" s="101">
        <v>8.3333333333333332E-3</v>
      </c>
      <c r="CL75" s="101">
        <v>7.0000000000000007E-2</v>
      </c>
      <c r="CM75" s="101">
        <v>0.58166666666666667</v>
      </c>
      <c r="CN75" s="101">
        <v>1.1666666666666667E-2</v>
      </c>
      <c r="CO75" s="101">
        <v>0.43</v>
      </c>
      <c r="CP75" s="227">
        <v>0.95000000000000007</v>
      </c>
      <c r="CQ75" s="99"/>
      <c r="CR75" s="99"/>
      <c r="CS75" s="99"/>
      <c r="CT75" s="99"/>
      <c r="CU75" s="99"/>
      <c r="CV75" s="99"/>
      <c r="CW75" s="120"/>
      <c r="CX75" s="189"/>
      <c r="CY75" s="205">
        <v>44865</v>
      </c>
      <c r="CZ75" s="101">
        <v>0</v>
      </c>
      <c r="DA75" s="101">
        <v>0.20499999999999999</v>
      </c>
      <c r="DB75" s="101">
        <v>0.61</v>
      </c>
      <c r="DC75" s="101">
        <v>6.6666666666666654E-3</v>
      </c>
      <c r="DD75" s="101">
        <v>0.21333333333333337</v>
      </c>
      <c r="DE75" s="227">
        <v>1.175</v>
      </c>
      <c r="DF75" s="207"/>
      <c r="DG75" s="207"/>
      <c r="DH75" s="207"/>
      <c r="DI75" s="207"/>
      <c r="DJ75" s="99"/>
      <c r="DK75" s="99"/>
    </row>
    <row r="76" spans="1:115">
      <c r="B76" s="205">
        <v>44895</v>
      </c>
      <c r="C76" s="101">
        <v>11.988329103485862</v>
      </c>
      <c r="D76" s="101">
        <v>2.2801133761141124</v>
      </c>
      <c r="E76" s="101">
        <v>5.4345818216903208</v>
      </c>
      <c r="F76" s="101">
        <v>-7.9938068178882604</v>
      </c>
      <c r="H76" s="228">
        <v>27848.504000000001</v>
      </c>
      <c r="I76" s="228">
        <v>8724.3289999999997</v>
      </c>
      <c r="J76" s="228">
        <v>50136.264999999999</v>
      </c>
      <c r="K76" s="228">
        <v>9972.5660000000007</v>
      </c>
      <c r="L76" s="118"/>
      <c r="M76" s="189"/>
      <c r="N76" s="205">
        <v>44895</v>
      </c>
      <c r="O76" s="101">
        <v>11.988329103485862</v>
      </c>
      <c r="P76" s="101">
        <v>15.735853133135524</v>
      </c>
      <c r="Q76" s="101">
        <v>10.466043375404332</v>
      </c>
      <c r="R76" s="101">
        <v>0.44225591177586843</v>
      </c>
      <c r="S76" s="227"/>
      <c r="T76" s="228">
        <v>27848.504000000001</v>
      </c>
      <c r="U76" s="228">
        <v>10820.630999999999</v>
      </c>
      <c r="V76" s="228">
        <v>8092.6859999999997</v>
      </c>
      <c r="W76" s="228">
        <v>2494.8409999999999</v>
      </c>
      <c r="X76" s="119"/>
      <c r="Y76" s="189"/>
      <c r="Z76" s="205">
        <v>41973</v>
      </c>
      <c r="AA76" s="101">
        <v>5.0291180000000013</v>
      </c>
      <c r="AB76" s="101">
        <v>0</v>
      </c>
      <c r="AC76" s="101">
        <v>13.147490863476399</v>
      </c>
      <c r="AF76" s="227"/>
      <c r="AG76" s="227"/>
      <c r="AI76" s="226"/>
      <c r="AJ76" s="189"/>
      <c r="AK76" s="205">
        <v>44895</v>
      </c>
      <c r="AL76" s="227"/>
      <c r="AM76" s="227">
        <v>0.14518529758144053</v>
      </c>
      <c r="AN76" s="227"/>
      <c r="AO76" s="227">
        <v>8.9858742781755568E-3</v>
      </c>
      <c r="AP76" s="227">
        <v>1.9233291721777841</v>
      </c>
      <c r="AQ76" s="227">
        <v>3.4533957288154138</v>
      </c>
      <c r="AR76" s="227">
        <v>1.6577274457037228</v>
      </c>
      <c r="AS76" s="227">
        <v>0.84772171412967867</v>
      </c>
      <c r="AT76" s="227"/>
      <c r="AU76" s="227">
        <v>1.1745815861291669</v>
      </c>
      <c r="AV76" s="227">
        <v>1.5565494092020007</v>
      </c>
      <c r="AW76" s="226"/>
      <c r="AX76" s="226"/>
      <c r="AY76" s="226"/>
      <c r="AZ76" s="189"/>
      <c r="BA76" s="205">
        <v>44895</v>
      </c>
      <c r="BB76" s="101">
        <v>11.556548691226197</v>
      </c>
      <c r="BC76" s="101">
        <v>7.8836247199677523</v>
      </c>
      <c r="BD76" s="101">
        <v>6.0731705189608576</v>
      </c>
      <c r="BE76" s="226"/>
      <c r="BF76" s="228">
        <v>9438.5139999999992</v>
      </c>
      <c r="BG76" s="228">
        <v>39085.974000000002</v>
      </c>
      <c r="BH76" s="228">
        <v>25172.694</v>
      </c>
      <c r="BI76" s="226"/>
      <c r="BJ76" s="226"/>
      <c r="BK76" s="228"/>
      <c r="BL76" s="228"/>
      <c r="BM76" s="228"/>
      <c r="BN76" s="226"/>
      <c r="BO76" s="226"/>
      <c r="BP76" s="226"/>
      <c r="BQ76" s="226"/>
      <c r="BR76" s="189"/>
      <c r="BS76" s="206">
        <v>44866</v>
      </c>
      <c r="BT76" s="228">
        <v>14.01690521355</v>
      </c>
      <c r="BU76" s="228">
        <v>4.9671180807399997</v>
      </c>
      <c r="BV76" s="226">
        <v>282.19391980836031</v>
      </c>
      <c r="BW76" s="228">
        <v>100</v>
      </c>
      <c r="BX76" s="226"/>
      <c r="BY76" s="226"/>
      <c r="BZ76" s="226"/>
      <c r="CA76" s="121"/>
      <c r="CB76" s="226"/>
      <c r="CC76" s="226"/>
      <c r="CD76" s="226"/>
      <c r="CE76" s="226"/>
      <c r="CF76" s="226"/>
      <c r="CG76" s="227"/>
      <c r="CH76" s="227"/>
      <c r="CI76" s="189"/>
      <c r="CJ76" s="205">
        <v>44895</v>
      </c>
      <c r="CK76" s="101">
        <v>1.3333333333333334E-2</v>
      </c>
      <c r="CL76" s="101">
        <v>9.3333333333333338E-2</v>
      </c>
      <c r="CM76" s="101">
        <v>0.77999999999999992</v>
      </c>
      <c r="CN76" s="101">
        <v>1.8333333333333337E-2</v>
      </c>
      <c r="CO76" s="101">
        <v>0.59166666666666667</v>
      </c>
      <c r="CP76" s="227">
        <v>1.1516666666666666</v>
      </c>
      <c r="CQ76" s="99"/>
      <c r="CR76" s="99"/>
      <c r="CS76" s="99"/>
      <c r="CT76" s="99"/>
      <c r="CU76" s="99"/>
      <c r="CV76" s="99"/>
      <c r="CW76" s="120"/>
      <c r="CX76" s="189"/>
      <c r="CY76" s="205">
        <v>44895</v>
      </c>
      <c r="CZ76" s="101">
        <v>0</v>
      </c>
      <c r="DA76" s="101">
        <v>0.3183333333333333</v>
      </c>
      <c r="DB76" s="101">
        <v>0.79</v>
      </c>
      <c r="DC76" s="101">
        <v>4.1666666666666664E-2</v>
      </c>
      <c r="DD76" s="101">
        <v>0.505</v>
      </c>
      <c r="DE76" s="227">
        <v>1.4916666666666665</v>
      </c>
      <c r="DF76" s="207"/>
      <c r="DG76" s="207"/>
      <c r="DH76" s="207"/>
      <c r="DI76" s="207"/>
      <c r="DJ76" s="99"/>
      <c r="DK76" s="99"/>
    </row>
    <row r="77" spans="1:115">
      <c r="B77" s="205">
        <v>44926</v>
      </c>
      <c r="C77" s="101">
        <v>9.9521446277947447</v>
      </c>
      <c r="D77" s="101">
        <v>4.8312130920575402</v>
      </c>
      <c r="E77" s="101">
        <v>4.8153350667213823</v>
      </c>
      <c r="F77" s="101">
        <v>-9.139668863445106</v>
      </c>
      <c r="H77" s="228">
        <v>27537.794999999998</v>
      </c>
      <c r="I77" s="228">
        <v>8759.0850000000009</v>
      </c>
      <c r="J77" s="228">
        <v>50575.027999999998</v>
      </c>
      <c r="K77" s="228">
        <v>10444.683999999999</v>
      </c>
      <c r="L77" s="118"/>
      <c r="M77" s="189"/>
      <c r="N77" s="205">
        <v>44926</v>
      </c>
      <c r="O77" s="101">
        <v>9.9521446277947447</v>
      </c>
      <c r="P77" s="101">
        <v>12.763668254346495</v>
      </c>
      <c r="Q77" s="101">
        <v>9.9463830606822299</v>
      </c>
      <c r="R77" s="101">
        <v>0.88515159116102637</v>
      </c>
      <c r="S77" s="227"/>
      <c r="T77" s="228">
        <v>27537.794999999998</v>
      </c>
      <c r="U77" s="228">
        <v>10486.958000000001</v>
      </c>
      <c r="V77" s="228">
        <v>8105.9840000000004</v>
      </c>
      <c r="W77" s="228">
        <v>2493.6590000000001</v>
      </c>
      <c r="X77" s="119"/>
      <c r="Y77" s="189"/>
      <c r="Z77" s="205">
        <v>42004</v>
      </c>
      <c r="AA77" s="101">
        <v>4.4482540000000004</v>
      </c>
      <c r="AB77" s="101">
        <v>0</v>
      </c>
      <c r="AC77" s="101">
        <v>11.9079560111074</v>
      </c>
      <c r="AF77" s="227"/>
      <c r="AG77" s="227"/>
      <c r="AI77" s="226"/>
      <c r="AJ77" s="189"/>
      <c r="AK77" s="205">
        <v>44926</v>
      </c>
      <c r="AL77" s="227"/>
      <c r="AM77" s="227">
        <v>0.14527183573492961</v>
      </c>
      <c r="AN77" s="227"/>
      <c r="AO77" s="227">
        <v>1.0699957751679562E-2</v>
      </c>
      <c r="AP77" s="227">
        <v>1.8237498495810613</v>
      </c>
      <c r="AQ77" s="227">
        <v>3.3749053586782867</v>
      </c>
      <c r="AR77" s="227">
        <v>1.644136463813749</v>
      </c>
      <c r="AS77" s="227">
        <v>0.82604076916587921</v>
      </c>
      <c r="AT77" s="227"/>
      <c r="AU77" s="227">
        <v>1.1257299293292187</v>
      </c>
      <c r="AV77" s="227">
        <v>1.5009698038527775</v>
      </c>
      <c r="AW77" s="226"/>
      <c r="AX77" s="226"/>
      <c r="AY77" s="226"/>
      <c r="AZ77" s="189"/>
      <c r="BA77" s="205">
        <v>44926</v>
      </c>
      <c r="BB77" s="101">
        <v>7.9125724162212308</v>
      </c>
      <c r="BC77" s="101">
        <v>6.9137331816315761</v>
      </c>
      <c r="BD77" s="101">
        <v>7.6463792071108649</v>
      </c>
      <c r="BE77" s="226"/>
      <c r="BF77" s="228">
        <v>9709.9560000000001</v>
      </c>
      <c r="BG77" s="228">
        <v>39756.124000000003</v>
      </c>
      <c r="BH77" s="228">
        <v>25784.491999999998</v>
      </c>
      <c r="BI77" s="226"/>
      <c r="BJ77" s="226"/>
      <c r="BK77" s="228"/>
      <c r="BL77" s="228"/>
      <c r="BM77" s="228"/>
      <c r="BN77" s="226"/>
      <c r="BO77" s="226"/>
      <c r="BP77" s="226"/>
      <c r="BQ77" s="226"/>
      <c r="BR77" s="189"/>
      <c r="BS77" s="206">
        <v>44896</v>
      </c>
      <c r="BT77" s="228">
        <v>14.97712459431</v>
      </c>
      <c r="BU77" s="228">
        <v>5.1726232567799997</v>
      </c>
      <c r="BV77" s="226">
        <v>289.52249075135478</v>
      </c>
      <c r="BW77" s="228">
        <v>100</v>
      </c>
      <c r="BX77" s="226"/>
      <c r="BY77" s="226"/>
      <c r="BZ77" s="226"/>
      <c r="CA77" s="121"/>
      <c r="CB77" s="226"/>
      <c r="CC77" s="226"/>
      <c r="CD77" s="226"/>
      <c r="CE77" s="226"/>
      <c r="CF77" s="226"/>
      <c r="CG77" s="227"/>
      <c r="CH77" s="227"/>
      <c r="CI77" s="189"/>
      <c r="CJ77" s="205">
        <v>44926</v>
      </c>
      <c r="CK77" s="101">
        <v>1.6666666666666666E-2</v>
      </c>
      <c r="CL77" s="101">
        <v>0.12</v>
      </c>
      <c r="CM77" s="101">
        <v>0.99333333333333329</v>
      </c>
      <c r="CN77" s="101">
        <v>3.0000000000000002E-2</v>
      </c>
      <c r="CO77" s="101">
        <v>0.78500000000000003</v>
      </c>
      <c r="CP77" s="227">
        <v>1.3566666666666667</v>
      </c>
      <c r="CQ77" s="99"/>
      <c r="CR77" s="99"/>
      <c r="CS77" s="99"/>
      <c r="CT77" s="99"/>
      <c r="CU77" s="99"/>
      <c r="CV77" s="99"/>
      <c r="CW77" s="120"/>
      <c r="CX77" s="189"/>
      <c r="CY77" s="205">
        <v>44926</v>
      </c>
      <c r="CZ77" s="101">
        <v>0</v>
      </c>
      <c r="DA77" s="101">
        <v>0.47333333333333333</v>
      </c>
      <c r="DB77" s="101">
        <v>0.96666666666666645</v>
      </c>
      <c r="DC77" s="101">
        <v>8.1666666666666665E-2</v>
      </c>
      <c r="DD77" s="101">
        <v>0.82500000000000007</v>
      </c>
      <c r="DE77" s="227">
        <v>1.8083333333333329</v>
      </c>
      <c r="DF77" s="207"/>
      <c r="DG77" s="207"/>
      <c r="DH77" s="207"/>
      <c r="DI77" s="207"/>
      <c r="DJ77" s="99"/>
      <c r="DK77" s="99"/>
    </row>
    <row r="78" spans="1:115">
      <c r="B78" s="205">
        <v>44957</v>
      </c>
      <c r="C78" s="101">
        <v>9.4869937076928146</v>
      </c>
      <c r="D78" s="101">
        <v>4.7657391899538215</v>
      </c>
      <c r="E78" s="101">
        <v>4.2665145867555987</v>
      </c>
      <c r="F78" s="101">
        <v>-8.9458482744850585</v>
      </c>
      <c r="H78" s="228">
        <v>27736.685000000001</v>
      </c>
      <c r="I78" s="228">
        <v>8883.68</v>
      </c>
      <c r="J78" s="228">
        <v>50438.476000000002</v>
      </c>
      <c r="K78" s="228">
        <v>10288.001</v>
      </c>
      <c r="L78" s="118"/>
      <c r="M78" s="189"/>
      <c r="N78" s="205">
        <v>44957</v>
      </c>
      <c r="O78" s="101">
        <v>9.4869937076928146</v>
      </c>
      <c r="P78" s="101">
        <v>11.949728840800322</v>
      </c>
      <c r="Q78" s="101">
        <v>9.1954064813351</v>
      </c>
      <c r="R78" s="101">
        <v>1.6335788363465831</v>
      </c>
      <c r="S78" s="227"/>
      <c r="T78" s="228">
        <v>27736.685000000001</v>
      </c>
      <c r="U78" s="228">
        <v>10714.235000000001</v>
      </c>
      <c r="V78" s="228">
        <v>8102.4160000000002</v>
      </c>
      <c r="W78" s="228">
        <v>2503.4810000000002</v>
      </c>
      <c r="X78" s="119"/>
      <c r="Y78" s="189"/>
      <c r="Z78" s="205">
        <v>42035</v>
      </c>
      <c r="AA78" s="101">
        <v>4.3841579999999993</v>
      </c>
      <c r="AB78" s="101">
        <v>0</v>
      </c>
      <c r="AC78" s="101">
        <v>11.6737786356393</v>
      </c>
      <c r="AF78" s="227"/>
      <c r="AG78" s="227"/>
      <c r="AI78" s="226"/>
      <c r="AJ78" s="189"/>
      <c r="AK78" s="205">
        <v>44957</v>
      </c>
      <c r="AL78" s="227"/>
      <c r="AM78" s="227">
        <v>0.14569457564872651</v>
      </c>
      <c r="AN78" s="227"/>
      <c r="AO78" s="227">
        <v>1.1935175936582372E-2</v>
      </c>
      <c r="AP78" s="227">
        <v>1.8136325145403018</v>
      </c>
      <c r="AQ78" s="227">
        <v>3.4195899535336314</v>
      </c>
      <c r="AR78" s="227">
        <v>1.6503890538865826</v>
      </c>
      <c r="AS78" s="227">
        <v>0.90206997259480726</v>
      </c>
      <c r="AT78" s="227"/>
      <c r="AU78" s="227">
        <v>1.1409967802746577</v>
      </c>
      <c r="AV78" s="227">
        <v>1.5283352471792788</v>
      </c>
      <c r="AW78" s="226"/>
      <c r="AX78" s="226"/>
      <c r="AY78" s="226"/>
      <c r="AZ78" s="189"/>
      <c r="BA78" s="205">
        <v>44957</v>
      </c>
      <c r="BB78" s="101">
        <v>10.777310632440894</v>
      </c>
      <c r="BC78" s="101">
        <v>6.7767028142857511</v>
      </c>
      <c r="BD78" s="101">
        <v>6.62287453969721</v>
      </c>
      <c r="BE78" s="226"/>
      <c r="BF78" s="228">
        <v>9406.9500000000007</v>
      </c>
      <c r="BG78" s="228">
        <v>39503.976000000002</v>
      </c>
      <c r="BH78" s="228">
        <v>25851.200000000001</v>
      </c>
      <c r="BI78" s="226"/>
      <c r="BJ78" s="226"/>
      <c r="BK78" s="228"/>
      <c r="BL78" s="228"/>
      <c r="BM78" s="228"/>
      <c r="BN78" s="226"/>
      <c r="BO78" s="226"/>
      <c r="BP78" s="226"/>
      <c r="BQ78" s="226"/>
      <c r="BR78" s="189"/>
      <c r="BS78" s="206">
        <v>44927</v>
      </c>
      <c r="BT78" s="228">
        <v>14.857640387</v>
      </c>
      <c r="BU78" s="228">
        <v>5.0258209264099998</v>
      </c>
      <c r="BV78" s="226">
        <v>295.62613958100133</v>
      </c>
      <c r="BW78" s="228">
        <v>100</v>
      </c>
      <c r="BX78" s="226"/>
      <c r="BY78" s="226"/>
      <c r="BZ78" s="226"/>
      <c r="CA78" s="121"/>
      <c r="CB78" s="226"/>
      <c r="CC78" s="226"/>
      <c r="CD78" s="226"/>
      <c r="CE78" s="226"/>
      <c r="CF78" s="226"/>
      <c r="CG78" s="227"/>
      <c r="CH78" s="227"/>
      <c r="CI78" s="189"/>
      <c r="CJ78" s="205">
        <v>44957</v>
      </c>
      <c r="CK78" s="101">
        <v>0.03</v>
      </c>
      <c r="CL78" s="101">
        <v>0.15666666666666665</v>
      </c>
      <c r="CM78" s="101">
        <v>1.1166666666666667</v>
      </c>
      <c r="CN78" s="101">
        <v>4.3333333333333335E-2</v>
      </c>
      <c r="CO78" s="101">
        <v>0.99666666666666659</v>
      </c>
      <c r="CP78" s="227">
        <v>1.5566666666666666</v>
      </c>
      <c r="CQ78" s="99"/>
      <c r="CR78" s="99"/>
      <c r="CS78" s="99"/>
      <c r="CT78" s="99"/>
      <c r="CU78" s="99"/>
      <c r="CV78" s="99"/>
      <c r="CW78" s="120"/>
      <c r="CX78" s="189"/>
      <c r="CY78" s="205">
        <v>44957</v>
      </c>
      <c r="CZ78" s="101">
        <v>0</v>
      </c>
      <c r="DA78" s="101">
        <v>0.65</v>
      </c>
      <c r="DB78" s="101">
        <v>1.1766666666666667</v>
      </c>
      <c r="DC78" s="101">
        <v>0.12</v>
      </c>
      <c r="DD78" s="101">
        <v>1.1516666666666666</v>
      </c>
      <c r="DE78" s="227">
        <v>2.0950000000000002</v>
      </c>
      <c r="DF78" s="207"/>
      <c r="DG78" s="207"/>
      <c r="DH78" s="207"/>
      <c r="DI78" s="207"/>
      <c r="DJ78" s="99"/>
      <c r="DK78" s="99"/>
    </row>
    <row r="79" spans="1:115">
      <c r="B79" s="205">
        <v>44985</v>
      </c>
      <c r="C79" s="101">
        <v>5.1092455583949592</v>
      </c>
      <c r="D79" s="101">
        <v>1.7407820970754218</v>
      </c>
      <c r="E79" s="101">
        <v>4.0136680188920248</v>
      </c>
      <c r="F79" s="101">
        <v>5.4797622000402058E-2</v>
      </c>
      <c r="H79" s="228">
        <v>26807.844000000001</v>
      </c>
      <c r="I79" s="228">
        <v>8890.0780000000013</v>
      </c>
      <c r="J79" s="228">
        <v>50301.817000000003</v>
      </c>
      <c r="K79" s="228">
        <v>10871.388999999999</v>
      </c>
      <c r="L79" s="118"/>
      <c r="M79" s="189"/>
      <c r="N79" s="205">
        <v>44985</v>
      </c>
      <c r="O79" s="101">
        <v>5.1092455583949592</v>
      </c>
      <c r="P79" s="101">
        <v>7.9175544930841335</v>
      </c>
      <c r="Q79" s="101">
        <v>8.3921350329312805</v>
      </c>
      <c r="R79" s="101">
        <v>1.8423520730016296</v>
      </c>
      <c r="S79" s="227"/>
      <c r="T79" s="228">
        <v>26807.844000000001</v>
      </c>
      <c r="U79" s="228">
        <v>10449.973</v>
      </c>
      <c r="V79" s="228">
        <v>8100.2960000000003</v>
      </c>
      <c r="W79" s="228">
        <v>2506.2139999999999</v>
      </c>
      <c r="X79" s="119"/>
      <c r="Y79" s="189"/>
      <c r="Z79" s="205">
        <v>42063</v>
      </c>
      <c r="AA79" s="101">
        <v>4.4433159999999994</v>
      </c>
      <c r="AB79" s="101">
        <v>0</v>
      </c>
      <c r="AC79" s="101">
        <v>11.8344203646365</v>
      </c>
      <c r="AF79" s="227"/>
      <c r="AG79" s="227"/>
      <c r="AI79" s="226"/>
      <c r="AJ79" s="189"/>
      <c r="AK79" s="205">
        <v>44985</v>
      </c>
      <c r="AL79" s="227"/>
      <c r="AM79" s="227">
        <v>0.18349672039776405</v>
      </c>
      <c r="AN79" s="227"/>
      <c r="AO79" s="227">
        <v>1.3058606464040149E-2</v>
      </c>
      <c r="AP79" s="227">
        <v>1.6859819523130839</v>
      </c>
      <c r="AQ79" s="227">
        <v>3.2455445377088026</v>
      </c>
      <c r="AR79" s="227">
        <v>1.5962127718733472</v>
      </c>
      <c r="AS79" s="227">
        <v>0.78649717145251163</v>
      </c>
      <c r="AT79" s="227"/>
      <c r="AU79" s="227">
        <v>1.067598716244099</v>
      </c>
      <c r="AV79" s="227">
        <v>1.4572850131190827</v>
      </c>
      <c r="AW79" s="226"/>
      <c r="AX79" s="226"/>
      <c r="AY79" s="226"/>
      <c r="AZ79" s="189"/>
      <c r="BA79" s="205">
        <v>44985</v>
      </c>
      <c r="BB79" s="101">
        <v>6.6711973507498579</v>
      </c>
      <c r="BC79" s="101">
        <v>6.0573752063035835</v>
      </c>
      <c r="BD79" s="101">
        <v>7.0751378205907489</v>
      </c>
      <c r="BE79" s="226"/>
      <c r="BF79" s="228">
        <v>9155.5429999999997</v>
      </c>
      <c r="BG79" s="228">
        <v>39204.690999999999</v>
      </c>
      <c r="BH79" s="228">
        <v>25985.925999999999</v>
      </c>
      <c r="BI79" s="226"/>
      <c r="BJ79" s="226"/>
      <c r="BK79" s="228"/>
      <c r="BL79" s="228"/>
      <c r="BM79" s="228"/>
      <c r="BN79" s="226"/>
      <c r="BO79" s="226"/>
      <c r="BP79" s="226"/>
      <c r="BQ79" s="226"/>
      <c r="BR79" s="189"/>
      <c r="BS79" s="206">
        <v>44958</v>
      </c>
      <c r="BT79" s="228">
        <v>15.22255654448</v>
      </c>
      <c r="BU79" s="228">
        <v>4.8445817465400003</v>
      </c>
      <c r="BV79" s="226">
        <v>314.21817900692764</v>
      </c>
      <c r="BW79" s="228">
        <v>100</v>
      </c>
      <c r="BX79" s="226"/>
      <c r="BY79" s="226"/>
      <c r="BZ79" s="226"/>
      <c r="CA79" s="121"/>
      <c r="CB79" s="226"/>
      <c r="CC79" s="226"/>
      <c r="CD79" s="226"/>
      <c r="CE79" s="226"/>
      <c r="CF79" s="226"/>
      <c r="CG79" s="227"/>
      <c r="CH79" s="227"/>
      <c r="CI79" s="189"/>
      <c r="CJ79" s="205">
        <v>44985</v>
      </c>
      <c r="CK79" s="101">
        <v>4.3333333333333335E-2</v>
      </c>
      <c r="CL79" s="101">
        <v>0.21166666666666667</v>
      </c>
      <c r="CM79" s="101">
        <v>1.3433333333333335</v>
      </c>
      <c r="CN79" s="101">
        <v>0.06</v>
      </c>
      <c r="CO79" s="101">
        <v>1.2483333333333333</v>
      </c>
      <c r="CP79" s="227">
        <v>1.7583333333333335</v>
      </c>
      <c r="CQ79" s="99"/>
      <c r="CR79" s="99"/>
      <c r="CS79" s="99"/>
      <c r="CT79" s="99"/>
      <c r="CU79" s="99"/>
      <c r="CV79" s="99"/>
      <c r="CW79" s="99"/>
      <c r="CX79" s="189"/>
      <c r="CY79" s="205">
        <v>44985</v>
      </c>
      <c r="CZ79" s="101">
        <v>0</v>
      </c>
      <c r="DA79" s="101">
        <v>0.85166666666666668</v>
      </c>
      <c r="DB79" s="101">
        <v>1.4816666666666667</v>
      </c>
      <c r="DC79" s="101">
        <v>0.17</v>
      </c>
      <c r="DD79" s="101">
        <v>1.5099999999999998</v>
      </c>
      <c r="DE79" s="227">
        <v>2.3716666666666666</v>
      </c>
      <c r="DF79" s="207"/>
      <c r="DG79" s="207"/>
      <c r="DH79" s="207"/>
      <c r="DI79" s="207"/>
      <c r="DJ79" s="99"/>
      <c r="DK79" s="99"/>
    </row>
    <row r="80" spans="1:115">
      <c r="B80" s="205">
        <v>45016</v>
      </c>
      <c r="C80" s="101">
        <v>3.5839516409836625</v>
      </c>
      <c r="D80" s="101">
        <v>1.7992042542655406</v>
      </c>
      <c r="E80" s="101">
        <v>3.6241934333669734</v>
      </c>
      <c r="F80" s="101">
        <v>3.6495096784490366</v>
      </c>
      <c r="H80" s="228">
        <v>26738.055</v>
      </c>
      <c r="I80" s="228">
        <v>8786.4409999999989</v>
      </c>
      <c r="J80" s="228">
        <v>50320.870999999999</v>
      </c>
      <c r="K80" s="228">
        <v>11014.311</v>
      </c>
      <c r="L80" s="118"/>
      <c r="M80" s="189"/>
      <c r="N80" s="205">
        <v>45016</v>
      </c>
      <c r="O80" s="101">
        <v>3.5839516409836625</v>
      </c>
      <c r="P80" s="101">
        <v>5.4438694938041099</v>
      </c>
      <c r="Q80" s="101">
        <v>6.9927968374904115</v>
      </c>
      <c r="R80" s="101">
        <v>2.489930829174325</v>
      </c>
      <c r="S80" s="227"/>
      <c r="T80" s="228">
        <v>26738.055</v>
      </c>
      <c r="U80" s="228">
        <v>10329.291999999999</v>
      </c>
      <c r="V80" s="228">
        <v>8103.0770000000002</v>
      </c>
      <c r="W80" s="228">
        <v>2528.3609999999999</v>
      </c>
      <c r="X80" s="119"/>
      <c r="Y80" s="189"/>
      <c r="Z80" s="205">
        <v>42094</v>
      </c>
      <c r="AA80" s="101">
        <v>4.1986330000000001</v>
      </c>
      <c r="AB80" s="101">
        <v>0</v>
      </c>
      <c r="AC80" s="101">
        <v>11.4150191698195</v>
      </c>
      <c r="AF80" s="227"/>
      <c r="AG80" s="227"/>
      <c r="AI80" s="226"/>
      <c r="AJ80" s="189"/>
      <c r="AK80" s="205">
        <v>45016</v>
      </c>
      <c r="AL80" s="227"/>
      <c r="AM80" s="227">
        <v>0.17441155461066365</v>
      </c>
      <c r="AN80" s="227"/>
      <c r="AO80" s="227">
        <v>2.3007948330433588E-3</v>
      </c>
      <c r="AP80" s="227">
        <v>1.619350660914791</v>
      </c>
      <c r="AQ80" s="227">
        <v>3.1821129231255867</v>
      </c>
      <c r="AR80" s="227">
        <v>1.5808188293431564</v>
      </c>
      <c r="AS80" s="227">
        <v>0.89750990114736695</v>
      </c>
      <c r="AT80" s="227"/>
      <c r="AU80" s="227">
        <v>1.053126360498116</v>
      </c>
      <c r="AV80" s="227">
        <v>1.437473254158081</v>
      </c>
      <c r="AW80" s="226"/>
      <c r="AX80" s="226"/>
      <c r="AY80" s="226"/>
      <c r="AZ80" s="189"/>
      <c r="BA80" s="205">
        <v>45016</v>
      </c>
      <c r="BB80" s="101">
        <v>7.1505237139576572</v>
      </c>
      <c r="BC80" s="101">
        <v>5.858770151924042</v>
      </c>
      <c r="BD80" s="101">
        <v>7.7168769578032093</v>
      </c>
      <c r="BE80" s="226"/>
      <c r="BF80" s="228">
        <v>9423.0409999999993</v>
      </c>
      <c r="BG80" s="228">
        <v>39192.896999999997</v>
      </c>
      <c r="BH80" s="228">
        <v>25843.919999999998</v>
      </c>
      <c r="BI80" s="226"/>
      <c r="BJ80" s="226"/>
      <c r="BK80" s="228"/>
      <c r="BL80" s="228"/>
      <c r="BM80" s="228"/>
      <c r="BN80" s="226"/>
      <c r="BO80" s="226"/>
      <c r="BP80" s="226"/>
      <c r="BQ80" s="226"/>
      <c r="BR80" s="189"/>
      <c r="BS80" s="206">
        <v>44986</v>
      </c>
      <c r="BT80" s="228">
        <v>15.9742325696</v>
      </c>
      <c r="BU80" s="228">
        <v>5.1033097772999998</v>
      </c>
      <c r="BV80" s="226">
        <v>313.01710589184461</v>
      </c>
      <c r="BW80" s="228">
        <v>100</v>
      </c>
      <c r="BX80" s="226"/>
      <c r="BY80" s="226"/>
      <c r="BZ80" s="226"/>
      <c r="CA80" s="121"/>
      <c r="CB80" s="226"/>
      <c r="CC80" s="226"/>
      <c r="CD80" s="226"/>
      <c r="CE80" s="226"/>
      <c r="CF80" s="226"/>
      <c r="CG80" s="227"/>
      <c r="CH80" s="227"/>
      <c r="CI80" s="189"/>
      <c r="CJ80" s="205">
        <v>45016</v>
      </c>
      <c r="CK80" s="101">
        <v>5.6666666666666664E-2</v>
      </c>
      <c r="CL80" s="101">
        <v>0.28666666666666668</v>
      </c>
      <c r="CM80" s="101">
        <v>1.5316666666666665</v>
      </c>
      <c r="CN80" s="101">
        <v>0.08</v>
      </c>
      <c r="CO80" s="101">
        <v>1.5033333333333332</v>
      </c>
      <c r="CP80" s="227">
        <v>1.92</v>
      </c>
      <c r="CQ80" s="99"/>
      <c r="CR80" s="99"/>
      <c r="CS80" s="99"/>
      <c r="CT80" s="99"/>
      <c r="CU80" s="99"/>
      <c r="CV80" s="99"/>
      <c r="CW80" s="99"/>
      <c r="CX80" s="189"/>
      <c r="CY80" s="205">
        <v>45016</v>
      </c>
      <c r="CZ80" s="101">
        <v>0</v>
      </c>
      <c r="DA80" s="101">
        <v>1.0116666666666667</v>
      </c>
      <c r="DB80" s="101">
        <v>1.8183333333333334</v>
      </c>
      <c r="DC80" s="101">
        <v>0.2283333333333333</v>
      </c>
      <c r="DD80" s="101">
        <v>1.8233333333333333</v>
      </c>
      <c r="DE80" s="227">
        <v>2.56</v>
      </c>
      <c r="DF80" s="207"/>
      <c r="DG80" s="207"/>
      <c r="DH80" s="207"/>
      <c r="DI80" s="207"/>
      <c r="DJ80" s="99"/>
      <c r="DK80" s="99"/>
    </row>
    <row r="81" spans="1:115">
      <c r="B81" s="205">
        <v>45046</v>
      </c>
      <c r="C81" s="101">
        <v>3.3350133614838517</v>
      </c>
      <c r="D81" s="101">
        <v>1.3837539527436604</v>
      </c>
      <c r="E81" s="101">
        <v>3.3859414148164069</v>
      </c>
      <c r="F81" s="101">
        <v>4.6463179691178302</v>
      </c>
      <c r="H81" s="228">
        <v>27012.222000000002</v>
      </c>
      <c r="I81" s="228">
        <v>8846.6459999999988</v>
      </c>
      <c r="J81" s="228">
        <v>50144.697999999997</v>
      </c>
      <c r="K81" s="228">
        <v>10455.222</v>
      </c>
      <c r="L81" s="118"/>
      <c r="M81" s="189"/>
      <c r="N81" s="205">
        <v>45046</v>
      </c>
      <c r="O81" s="101">
        <v>3.3350133614838517</v>
      </c>
      <c r="P81" s="101">
        <v>6.0680194422576328</v>
      </c>
      <c r="Q81" s="101">
        <v>5.8700080629071394</v>
      </c>
      <c r="R81" s="101">
        <v>3.2228688097905023</v>
      </c>
      <c r="S81" s="227"/>
      <c r="T81" s="228">
        <v>27012.222000000002</v>
      </c>
      <c r="U81" s="228">
        <v>10584.620999999999</v>
      </c>
      <c r="V81" s="228">
        <v>8102.8320000000003</v>
      </c>
      <c r="W81" s="228">
        <v>2548.0720000000001</v>
      </c>
      <c r="X81" s="119"/>
      <c r="Y81" s="189"/>
      <c r="Z81" s="205">
        <v>42124</v>
      </c>
      <c r="AA81" s="101">
        <v>4.2340559999999998</v>
      </c>
      <c r="AB81" s="101">
        <v>0</v>
      </c>
      <c r="AC81" s="101">
        <v>11.578522151054299</v>
      </c>
      <c r="AF81" s="227"/>
      <c r="AG81" s="227"/>
      <c r="AI81" s="226"/>
      <c r="AJ81" s="189"/>
      <c r="AK81" s="205">
        <v>45046</v>
      </c>
      <c r="AL81" s="227"/>
      <c r="AM81" s="227">
        <v>0.1744745964495269</v>
      </c>
      <c r="AN81" s="227"/>
      <c r="AO81" s="227">
        <v>2.3749010292174948E-3</v>
      </c>
      <c r="AP81" s="227">
        <v>1.5911480991250913</v>
      </c>
      <c r="AQ81" s="227">
        <v>3.160058596053346</v>
      </c>
      <c r="AR81" s="227">
        <v>1.5874891277254961</v>
      </c>
      <c r="AS81" s="227">
        <v>0.85572257084959824</v>
      </c>
      <c r="AT81" s="227"/>
      <c r="AU81" s="227">
        <v>1.049891988558016</v>
      </c>
      <c r="AV81" s="227">
        <v>1.4391071535023663</v>
      </c>
      <c r="AW81" s="226"/>
      <c r="AX81" s="226"/>
      <c r="AY81" s="226"/>
      <c r="AZ81" s="189"/>
      <c r="BA81" s="205">
        <v>45046</v>
      </c>
      <c r="BB81" s="101">
        <v>7.262759416754494</v>
      </c>
      <c r="BC81" s="101">
        <v>5.1307953637952153</v>
      </c>
      <c r="BD81" s="101">
        <v>6.2032972486798288</v>
      </c>
      <c r="BE81" s="226"/>
      <c r="BF81" s="228">
        <v>9314.8009999999995</v>
      </c>
      <c r="BG81" s="228">
        <v>39008.605000000003</v>
      </c>
      <c r="BH81" s="228">
        <v>25828.678</v>
      </c>
      <c r="BI81" s="226"/>
      <c r="BJ81" s="226"/>
      <c r="BK81" s="228"/>
      <c r="BL81" s="228"/>
      <c r="BM81" s="228"/>
      <c r="BN81" s="226"/>
      <c r="BO81" s="226"/>
      <c r="BP81" s="226"/>
      <c r="BQ81" s="226"/>
      <c r="BR81" s="189"/>
      <c r="BS81" s="206">
        <v>45017</v>
      </c>
      <c r="BT81" s="228">
        <v>15.46397415531</v>
      </c>
      <c r="BU81" s="228">
        <v>4.9700146403899996</v>
      </c>
      <c r="BV81" s="226">
        <v>311.14544471636674</v>
      </c>
      <c r="BW81" s="228">
        <v>100</v>
      </c>
      <c r="BX81" s="226"/>
      <c r="BY81" s="226"/>
      <c r="BZ81" s="226"/>
      <c r="CA81" s="121"/>
      <c r="CB81" s="226"/>
      <c r="CC81" s="226"/>
      <c r="CD81" s="226"/>
      <c r="CE81" s="226"/>
      <c r="CF81" s="226"/>
      <c r="CG81" s="227"/>
      <c r="CH81" s="227"/>
      <c r="CI81" s="189"/>
      <c r="CJ81" s="205">
        <v>45046</v>
      </c>
      <c r="CK81" s="101">
        <v>6.8333333333333343E-2</v>
      </c>
      <c r="CL81" s="101">
        <v>0.33499999999999996</v>
      </c>
      <c r="CM81" s="101">
        <v>1.6233333333333331</v>
      </c>
      <c r="CN81" s="101">
        <v>0.10333333333333333</v>
      </c>
      <c r="CO81" s="101">
        <v>1.7449999999999999</v>
      </c>
      <c r="CP81" s="227">
        <v>2.0433333333333334</v>
      </c>
      <c r="CQ81" s="99"/>
      <c r="CR81" s="99"/>
      <c r="CS81" s="99"/>
      <c r="CT81" s="99"/>
      <c r="CU81" s="99"/>
      <c r="CV81" s="99"/>
      <c r="CW81" s="99"/>
      <c r="CX81" s="189"/>
      <c r="CY81" s="205">
        <v>45046</v>
      </c>
      <c r="CZ81" s="101">
        <v>0</v>
      </c>
      <c r="DA81" s="101">
        <v>1.1966666666666665</v>
      </c>
      <c r="DB81" s="101">
        <v>1.9666666666666668</v>
      </c>
      <c r="DC81" s="101">
        <v>0.28999999999999998</v>
      </c>
      <c r="DD81" s="101">
        <v>2.1383333333333332</v>
      </c>
      <c r="DE81" s="227">
        <v>2.7716666666666665</v>
      </c>
      <c r="DF81" s="207"/>
      <c r="DG81" s="207"/>
      <c r="DH81" s="207"/>
      <c r="DI81" s="207"/>
      <c r="DJ81" s="99"/>
      <c r="DK81" s="99"/>
    </row>
    <row r="82" spans="1:115">
      <c r="B82" s="205">
        <v>45077</v>
      </c>
      <c r="C82" s="101">
        <v>2.7081316008566336</v>
      </c>
      <c r="D82" s="101">
        <v>2.1437143613909804</v>
      </c>
      <c r="E82" s="101">
        <v>3.5178275970670692</v>
      </c>
      <c r="F82" s="101">
        <v>5.9277575657664006</v>
      </c>
      <c r="H82" s="228">
        <v>27038.005000000001</v>
      </c>
      <c r="I82" s="228">
        <v>8846.5669999999991</v>
      </c>
      <c r="J82" s="228">
        <v>50489.337</v>
      </c>
      <c r="K82" s="228">
        <v>10897.727999999999</v>
      </c>
      <c r="L82" s="118"/>
      <c r="M82" s="189"/>
      <c r="N82" s="205">
        <v>45077</v>
      </c>
      <c r="O82" s="101">
        <v>2.7081316008566336</v>
      </c>
      <c r="P82" s="101">
        <v>4.9054908271593423</v>
      </c>
      <c r="Q82" s="101">
        <v>4.6827732931468136</v>
      </c>
      <c r="R82" s="101">
        <v>4.1135224618271016</v>
      </c>
      <c r="S82" s="227"/>
      <c r="T82" s="228">
        <v>27038.005000000001</v>
      </c>
      <c r="U82" s="228">
        <v>10525.384</v>
      </c>
      <c r="V82" s="228">
        <v>8107.9089999999997</v>
      </c>
      <c r="W82" s="228">
        <v>2570.3890000000001</v>
      </c>
      <c r="X82" s="119"/>
      <c r="Y82" s="189"/>
      <c r="Z82" s="205">
        <v>42155</v>
      </c>
      <c r="AA82" s="101">
        <v>4.1692149999999994</v>
      </c>
      <c r="AB82" s="101">
        <v>0</v>
      </c>
      <c r="AC82" s="101">
        <v>11.4254811098302</v>
      </c>
      <c r="AF82" s="227"/>
      <c r="AG82" s="227"/>
      <c r="AI82" s="226"/>
      <c r="AJ82" s="189"/>
      <c r="AK82" s="205">
        <v>45077</v>
      </c>
      <c r="AL82" s="227"/>
      <c r="AM82" s="227">
        <v>0.1878812091962922</v>
      </c>
      <c r="AN82" s="227"/>
      <c r="AO82" s="227">
        <v>2.2713677596014358E-3</v>
      </c>
      <c r="AP82" s="227">
        <v>1.590267575240401</v>
      </c>
      <c r="AQ82" s="227">
        <v>3.3062396969986683</v>
      </c>
      <c r="AR82" s="227">
        <v>1.5427170568149353</v>
      </c>
      <c r="AS82" s="227">
        <v>0.81683383269878973</v>
      </c>
      <c r="AT82" s="227"/>
      <c r="AU82" s="227">
        <v>1.0319791492662644</v>
      </c>
      <c r="AV82" s="227">
        <v>1.4086927766920128</v>
      </c>
      <c r="AW82" s="226"/>
      <c r="AX82" s="226"/>
      <c r="AY82" s="226"/>
      <c r="AZ82" s="189"/>
      <c r="BA82" s="205">
        <v>45077</v>
      </c>
      <c r="BB82" s="101">
        <v>10.693764709228205</v>
      </c>
      <c r="BC82" s="101">
        <v>4.7165298940648359</v>
      </c>
      <c r="BD82" s="101">
        <v>5.1695197045935393</v>
      </c>
      <c r="BE82" s="226"/>
      <c r="BF82" s="228">
        <v>9458.0969999999998</v>
      </c>
      <c r="BG82" s="228">
        <v>39264.953000000001</v>
      </c>
      <c r="BH82" s="228">
        <v>25897.481</v>
      </c>
      <c r="BI82" s="226"/>
      <c r="BJ82" s="226"/>
      <c r="BK82" s="228"/>
      <c r="BL82" s="228"/>
      <c r="BM82" s="228"/>
      <c r="BN82" s="226"/>
      <c r="BO82" s="226"/>
      <c r="BP82" s="226"/>
      <c r="BQ82" s="226"/>
      <c r="BR82" s="189"/>
      <c r="BS82" s="206">
        <v>45047</v>
      </c>
      <c r="BT82" s="228">
        <v>15.553461813689999</v>
      </c>
      <c r="BU82" s="228">
        <v>4.6725395504499998</v>
      </c>
      <c r="BV82" s="226">
        <v>332.86955938536863</v>
      </c>
      <c r="BW82" s="228">
        <v>100</v>
      </c>
      <c r="BX82" s="226"/>
      <c r="BY82" s="226"/>
      <c r="BZ82" s="226"/>
      <c r="CA82" s="121"/>
      <c r="CB82" s="226"/>
      <c r="CC82" s="226"/>
      <c r="CD82" s="226"/>
      <c r="CE82" s="226"/>
      <c r="CF82" s="226"/>
      <c r="CG82" s="227"/>
      <c r="CH82" s="227"/>
      <c r="CI82" s="189"/>
      <c r="CJ82" s="205">
        <v>45077</v>
      </c>
      <c r="CK82" s="101">
        <v>0.08</v>
      </c>
      <c r="CL82" s="101">
        <v>0.3833333333333333</v>
      </c>
      <c r="CM82" s="101">
        <v>1.72</v>
      </c>
      <c r="CN82" s="101">
        <v>0.13166666666666668</v>
      </c>
      <c r="CO82" s="101">
        <v>1.9699999999999998</v>
      </c>
      <c r="CP82" s="227">
        <v>2.1483333333333334</v>
      </c>
      <c r="CQ82" s="99"/>
      <c r="CR82" s="99"/>
      <c r="CS82" s="99"/>
      <c r="CT82" s="99"/>
      <c r="CU82" s="99"/>
      <c r="CV82" s="99"/>
      <c r="CW82" s="99"/>
      <c r="CX82" s="189"/>
      <c r="CY82" s="205">
        <v>45077</v>
      </c>
      <c r="CZ82" s="101">
        <v>1.6666666666666668E-3</v>
      </c>
      <c r="DA82" s="101">
        <v>1.4166666666666667</v>
      </c>
      <c r="DB82" s="101">
        <v>2.2416666666666667</v>
      </c>
      <c r="DC82" s="101">
        <v>0.34666666666666668</v>
      </c>
      <c r="DD82" s="101">
        <v>2.3866666666666667</v>
      </c>
      <c r="DE82" s="227">
        <v>2.91</v>
      </c>
      <c r="DF82" s="207"/>
      <c r="DG82" s="207"/>
      <c r="DH82" s="207"/>
      <c r="DI82" s="207"/>
      <c r="DJ82" s="99"/>
      <c r="DK82" s="99"/>
    </row>
    <row r="83" spans="1:115">
      <c r="B83" s="205">
        <v>45107</v>
      </c>
      <c r="C83" s="101">
        <v>1.9933932546038147</v>
      </c>
      <c r="D83" s="101">
        <v>2.9325607596974113</v>
      </c>
      <c r="E83" s="101">
        <v>6.6855047877488305</v>
      </c>
      <c r="F83" s="101">
        <v>24.475513285716644</v>
      </c>
      <c r="H83" s="228">
        <v>27073.52</v>
      </c>
      <c r="I83" s="228">
        <v>8985.2559999999994</v>
      </c>
      <c r="J83" s="228">
        <v>51338.741999999998</v>
      </c>
      <c r="K83" s="228">
        <v>11668.54</v>
      </c>
      <c r="L83" s="118"/>
      <c r="M83" s="189"/>
      <c r="N83" s="205">
        <v>45107</v>
      </c>
      <c r="O83" s="101">
        <v>1.9933932546038147</v>
      </c>
      <c r="P83" s="101">
        <v>4.2558128617983026</v>
      </c>
      <c r="Q83" s="101">
        <v>3.3097759264612003</v>
      </c>
      <c r="R83" s="101">
        <v>4.3158329016337538</v>
      </c>
      <c r="S83" s="227"/>
      <c r="T83" s="228">
        <v>27073.52</v>
      </c>
      <c r="U83" s="228">
        <v>10549.359</v>
      </c>
      <c r="V83" s="228">
        <v>8102.4070000000002</v>
      </c>
      <c r="W83" s="228">
        <v>2571.451</v>
      </c>
      <c r="X83" s="118"/>
      <c r="Y83" s="189"/>
      <c r="Z83" s="205">
        <v>42185</v>
      </c>
      <c r="AA83" s="101">
        <v>4.1392560000000005</v>
      </c>
      <c r="AB83" s="101">
        <v>0</v>
      </c>
      <c r="AC83" s="101">
        <v>11.6069807292119</v>
      </c>
      <c r="AF83" s="227">
        <v>14.2</v>
      </c>
      <c r="AG83" s="227">
        <v>20</v>
      </c>
      <c r="AI83" s="226"/>
      <c r="AJ83" s="189"/>
      <c r="AK83" s="205">
        <v>45107</v>
      </c>
      <c r="AL83" s="227"/>
      <c r="AM83" s="227">
        <v>0.18872305230787906</v>
      </c>
      <c r="AN83" s="227"/>
      <c r="AO83" s="227">
        <v>4.7657375812006474E-3</v>
      </c>
      <c r="AP83" s="227">
        <v>1.5785419052188561</v>
      </c>
      <c r="AQ83" s="227">
        <v>3.4407013645979063</v>
      </c>
      <c r="AR83" s="227">
        <v>1.5408900278225353</v>
      </c>
      <c r="AS83" s="227">
        <v>0.75991397328528532</v>
      </c>
      <c r="AT83" s="227"/>
      <c r="AU83" s="227">
        <v>1.0018845846950508</v>
      </c>
      <c r="AV83" s="227">
        <v>1.3702793676149991</v>
      </c>
      <c r="AW83" s="226"/>
      <c r="AX83" s="226"/>
      <c r="AY83" s="226"/>
      <c r="AZ83" s="189"/>
      <c r="BA83" s="205">
        <v>45107</v>
      </c>
      <c r="BB83" s="101">
        <v>10.556801640948631</v>
      </c>
      <c r="BC83" s="101">
        <v>5.0876346809138218</v>
      </c>
      <c r="BD83" s="101">
        <v>5.3928665630199379</v>
      </c>
      <c r="BE83" s="226"/>
      <c r="BF83" s="228">
        <v>9374.1090000000004</v>
      </c>
      <c r="BG83" s="228">
        <v>39634.557000000001</v>
      </c>
      <c r="BH83" s="228">
        <v>26379.726999999999</v>
      </c>
      <c r="BI83" s="226"/>
      <c r="BJ83" s="226"/>
      <c r="BK83" s="228"/>
      <c r="BL83" s="228"/>
      <c r="BM83" s="228"/>
      <c r="BN83" s="226"/>
      <c r="BO83" s="226"/>
      <c r="BP83" s="226"/>
      <c r="BQ83" s="226"/>
      <c r="BR83" s="189"/>
      <c r="BS83" s="206">
        <v>45078</v>
      </c>
      <c r="BT83" s="228">
        <v>16.738358073250001</v>
      </c>
      <c r="BU83" s="228">
        <v>4.9055403677499996</v>
      </c>
      <c r="BV83" s="226">
        <v>341.21333876470169</v>
      </c>
      <c r="BW83" s="228">
        <v>100</v>
      </c>
      <c r="BX83" s="226"/>
      <c r="BY83" s="226"/>
      <c r="BZ83" s="226"/>
      <c r="CA83" s="121"/>
      <c r="CB83" s="226"/>
      <c r="CC83" s="226"/>
      <c r="CD83" s="226"/>
      <c r="CE83" s="226"/>
      <c r="CF83" s="226"/>
      <c r="CG83" s="227"/>
      <c r="CH83" s="227"/>
      <c r="CI83" s="189"/>
      <c r="CJ83" s="205">
        <v>45107</v>
      </c>
      <c r="CK83" s="101">
        <v>9.3333333333333324E-2</v>
      </c>
      <c r="CL83" s="101">
        <v>0.47166666666666668</v>
      </c>
      <c r="CM83" s="101">
        <v>1.8483333333333334</v>
      </c>
      <c r="CN83" s="101">
        <v>0.15833333333333333</v>
      </c>
      <c r="CO83" s="101">
        <v>2.1966666666666668</v>
      </c>
      <c r="CP83" s="227">
        <v>2.2683333333333335</v>
      </c>
      <c r="CQ83" s="99"/>
      <c r="CR83" s="99"/>
      <c r="CS83" s="99"/>
      <c r="CT83" s="99"/>
      <c r="CU83" s="99"/>
      <c r="CV83" s="99"/>
      <c r="CW83" s="99"/>
      <c r="CX83" s="189"/>
      <c r="CY83" s="205">
        <v>45107</v>
      </c>
      <c r="CZ83" s="101">
        <v>3.3333333333333335E-3</v>
      </c>
      <c r="DA83" s="101">
        <v>1.5983333333333334</v>
      </c>
      <c r="DB83" s="101">
        <v>2.4883333333333333</v>
      </c>
      <c r="DC83" s="101">
        <v>0.40666666666666668</v>
      </c>
      <c r="DD83" s="101">
        <v>2.6249999999999996</v>
      </c>
      <c r="DE83" s="227">
        <v>3.0266666666666668</v>
      </c>
      <c r="DF83" s="207"/>
      <c r="DG83" s="207"/>
      <c r="DH83" s="207"/>
      <c r="DI83" s="207"/>
      <c r="DJ83" s="99"/>
      <c r="DK83" s="99"/>
    </row>
    <row r="84" spans="1:115">
      <c r="A84" s="166">
        <v>45138</v>
      </c>
      <c r="B84" s="205">
        <v>45138</v>
      </c>
      <c r="C84" s="101">
        <v>0.57077956085271886</v>
      </c>
      <c r="D84" s="101">
        <v>2.0772764363299112</v>
      </c>
      <c r="E84" s="101">
        <v>5.4509887000578239</v>
      </c>
      <c r="F84" s="101">
        <v>25.389960718919589</v>
      </c>
      <c r="H84" s="228">
        <v>27128.652999999998</v>
      </c>
      <c r="I84" s="228">
        <v>8898.0669999999991</v>
      </c>
      <c r="J84" s="228">
        <v>51393.622000000003</v>
      </c>
      <c r="K84" s="228">
        <v>11889.692999999999</v>
      </c>
      <c r="L84" s="118"/>
      <c r="M84" s="189">
        <f>+N84</f>
        <v>45138</v>
      </c>
      <c r="N84" s="205">
        <v>45138</v>
      </c>
      <c r="O84" s="101">
        <v>0.57077956085271886</v>
      </c>
      <c r="P84" s="101">
        <v>1.1782808113952825</v>
      </c>
      <c r="Q84" s="101">
        <v>2.3150364862542183</v>
      </c>
      <c r="R84" s="101">
        <v>6.0251559232189944</v>
      </c>
      <c r="S84" s="227"/>
      <c r="T84" s="228">
        <v>27128.652999999998</v>
      </c>
      <c r="U84" s="228">
        <v>10547.941000000001</v>
      </c>
      <c r="V84" s="228">
        <v>8107.2449999999999</v>
      </c>
      <c r="W84" s="228">
        <v>2617.4250000000002</v>
      </c>
      <c r="X84" s="118"/>
      <c r="Y84" s="189">
        <v>42185</v>
      </c>
      <c r="Z84" s="205">
        <v>42216</v>
      </c>
      <c r="AA84" s="101">
        <v>4.0070189999999997</v>
      </c>
      <c r="AB84" s="101">
        <v>0</v>
      </c>
      <c r="AC84" s="101">
        <v>11.1363864451725</v>
      </c>
      <c r="AF84" s="227"/>
      <c r="AG84" s="227"/>
      <c r="AI84" s="226"/>
      <c r="AJ84" s="189">
        <v>45138</v>
      </c>
      <c r="AK84" s="205">
        <v>45138</v>
      </c>
      <c r="AL84" s="227"/>
      <c r="AM84" s="227">
        <v>0.18756276731573754</v>
      </c>
      <c r="AN84" s="227"/>
      <c r="AO84" s="227">
        <v>3.8883895821239509E-3</v>
      </c>
      <c r="AP84" s="227">
        <v>1.5429516907954248</v>
      </c>
      <c r="AQ84" s="227">
        <v>3.4682541321678237</v>
      </c>
      <c r="AR84" s="227">
        <v>1.547599430885864</v>
      </c>
      <c r="AS84" s="227">
        <v>0.74785386262080544</v>
      </c>
      <c r="AT84" s="227"/>
      <c r="AU84" s="227">
        <v>0.9902723172255774</v>
      </c>
      <c r="AV84" s="227">
        <v>1.3496026963519852</v>
      </c>
      <c r="AW84" s="226"/>
      <c r="AX84" s="226"/>
      <c r="AY84" s="226"/>
      <c r="AZ84" s="189">
        <v>45138</v>
      </c>
      <c r="BA84" s="205">
        <v>45138</v>
      </c>
      <c r="BB84" s="101">
        <v>11.007187343793245</v>
      </c>
      <c r="BC84" s="101">
        <v>5.0819453820513782</v>
      </c>
      <c r="BD84" s="101">
        <v>5.1649534251471341</v>
      </c>
      <c r="BE84" s="226"/>
      <c r="BF84" s="228">
        <v>9535.9369999999999</v>
      </c>
      <c r="BG84" s="228">
        <v>39848.754999999997</v>
      </c>
      <c r="BH84" s="228">
        <v>26411.22</v>
      </c>
      <c r="BI84" s="226"/>
      <c r="BJ84" s="226"/>
      <c r="BK84" s="228"/>
      <c r="BL84" s="228"/>
      <c r="BM84" s="228"/>
      <c r="BN84" s="226"/>
      <c r="BO84" s="226"/>
      <c r="BP84" s="226"/>
      <c r="BQ84" s="226"/>
      <c r="BR84" s="237">
        <v>45291</v>
      </c>
      <c r="BS84" s="206">
        <v>45108</v>
      </c>
      <c r="BT84" s="228">
        <v>16.912327380019999</v>
      </c>
      <c r="BU84" s="228">
        <v>4.81573655586</v>
      </c>
      <c r="BV84" s="226">
        <v>351.18879913479356</v>
      </c>
      <c r="BW84" s="228">
        <v>100</v>
      </c>
      <c r="BX84" s="226"/>
      <c r="BY84" s="226"/>
      <c r="BZ84" s="226"/>
      <c r="CA84" s="121"/>
      <c r="CB84" s="226"/>
      <c r="CC84" s="226"/>
      <c r="CD84" s="226"/>
      <c r="CE84" s="226"/>
      <c r="CF84" s="226"/>
      <c r="CG84" s="227"/>
      <c r="CH84" s="227"/>
      <c r="CI84" s="189">
        <v>45122</v>
      </c>
      <c r="CJ84" s="205">
        <v>45138</v>
      </c>
      <c r="CK84" s="101">
        <v>0.10166666666666667</v>
      </c>
      <c r="CL84" s="101">
        <v>0.57666666666666666</v>
      </c>
      <c r="CM84" s="101">
        <v>1.9733333333333334</v>
      </c>
      <c r="CN84" s="101">
        <v>0.18833333333333332</v>
      </c>
      <c r="CO84" s="101">
        <v>2.4116666666666666</v>
      </c>
      <c r="CP84" s="227">
        <v>2.4016666666666668</v>
      </c>
      <c r="CQ84" s="99"/>
      <c r="CR84" s="99"/>
      <c r="CS84" s="99"/>
      <c r="CT84" s="99"/>
      <c r="CU84" s="99"/>
      <c r="CV84" s="99"/>
      <c r="CW84" s="99"/>
      <c r="CX84" s="189">
        <v>45122</v>
      </c>
      <c r="CY84" s="205">
        <v>45138</v>
      </c>
      <c r="CZ84" s="101">
        <v>5.0000000000000001E-3</v>
      </c>
      <c r="DA84" s="101">
        <v>1.7449999999999999</v>
      </c>
      <c r="DB84" s="101">
        <v>2.6816666666666666</v>
      </c>
      <c r="DC84" s="101">
        <v>0.47</v>
      </c>
      <c r="DD84" s="101">
        <v>2.8466666666666662</v>
      </c>
      <c r="DE84" s="227">
        <v>3.1683333333333334</v>
      </c>
      <c r="DF84" s="207"/>
      <c r="DG84" s="207"/>
      <c r="DH84" s="207"/>
      <c r="DI84" s="207"/>
      <c r="DJ84" s="99"/>
      <c r="DK84" s="99"/>
    </row>
    <row r="85" spans="1:115">
      <c r="B85" s="205">
        <v>45169</v>
      </c>
      <c r="C85" s="101">
        <v>-0.59571310725339277</v>
      </c>
      <c r="D85" s="101">
        <v>3.7334668264473736</v>
      </c>
      <c r="E85" s="101">
        <v>5.6918995966268593</v>
      </c>
      <c r="F85" s="101">
        <v>28.632054618658476</v>
      </c>
      <c r="H85" s="228">
        <v>27121.238000000001</v>
      </c>
      <c r="I85" s="228">
        <v>9018.1540000000005</v>
      </c>
      <c r="J85" s="228">
        <v>51931.086000000003</v>
      </c>
      <c r="K85" s="228">
        <v>12360.285</v>
      </c>
      <c r="L85" s="118"/>
      <c r="M85" s="189"/>
      <c r="N85" s="205">
        <v>45169</v>
      </c>
      <c r="O85" s="101">
        <v>-0.59571310725339277</v>
      </c>
      <c r="P85" s="101">
        <v>-1.0581943620138756</v>
      </c>
      <c r="Q85" s="101">
        <v>1.6364470505947137</v>
      </c>
      <c r="R85" s="101">
        <v>7.1778408091557555</v>
      </c>
      <c r="S85" s="227"/>
      <c r="T85" s="228">
        <v>27121.238000000001</v>
      </c>
      <c r="U85" s="228">
        <v>10475.994000000001</v>
      </c>
      <c r="V85" s="228">
        <v>8108.2610000000004</v>
      </c>
      <c r="W85" s="228">
        <v>2650.7170000000001</v>
      </c>
      <c r="X85" s="118"/>
      <c r="Y85" s="189"/>
      <c r="Z85" s="205">
        <v>42247</v>
      </c>
      <c r="AA85" s="101">
        <v>4.0104340000000001</v>
      </c>
      <c r="AB85" s="101">
        <v>0</v>
      </c>
      <c r="AC85" s="101">
        <v>11.1240425354562</v>
      </c>
      <c r="AF85" s="227"/>
      <c r="AG85" s="227"/>
      <c r="AI85" s="226"/>
      <c r="AJ85" s="189"/>
      <c r="AK85" s="205">
        <v>45169</v>
      </c>
      <c r="AL85" s="227"/>
      <c r="AM85" s="227">
        <v>0.18899596746829417</v>
      </c>
      <c r="AN85" s="227"/>
      <c r="AO85" s="227">
        <v>3.9757091789484247E-3</v>
      </c>
      <c r="AP85" s="227">
        <v>1.5643505307922494</v>
      </c>
      <c r="AQ85" s="227">
        <v>3.5437112454506536</v>
      </c>
      <c r="AR85" s="227">
        <v>1.5517879477750554</v>
      </c>
      <c r="AS85" s="227">
        <v>0.71268978233283686</v>
      </c>
      <c r="AT85" s="227"/>
      <c r="AU85" s="227">
        <v>0.98342796883959893</v>
      </c>
      <c r="AV85" s="227">
        <v>1.3442905855157468</v>
      </c>
      <c r="AW85" s="226"/>
      <c r="AX85" s="226"/>
      <c r="AY85" s="226"/>
      <c r="AZ85" s="189"/>
      <c r="BA85" s="205">
        <v>45169</v>
      </c>
      <c r="BB85" s="101">
        <v>9.2119663457717937</v>
      </c>
      <c r="BC85" s="101">
        <v>4.7581052475525354</v>
      </c>
      <c r="BD85" s="101">
        <v>5.1654883521891959</v>
      </c>
      <c r="BE85" s="226"/>
      <c r="BF85" s="228">
        <v>9757.4230000000007</v>
      </c>
      <c r="BG85" s="228">
        <v>40207.046000000002</v>
      </c>
      <c r="BH85" s="228">
        <v>26398.744999999999</v>
      </c>
      <c r="BI85" s="226"/>
      <c r="BJ85" s="226"/>
      <c r="BK85" s="228"/>
      <c r="BL85" s="228"/>
      <c r="BM85" s="228"/>
      <c r="BN85" s="226"/>
      <c r="BO85" s="226"/>
      <c r="BP85" s="226"/>
      <c r="BQ85" s="226"/>
      <c r="BR85" s="189"/>
      <c r="BS85" s="206">
        <v>45139</v>
      </c>
      <c r="BT85" s="228">
        <v>17.3325281238</v>
      </c>
      <c r="BU85" s="228">
        <v>4.88665550232</v>
      </c>
      <c r="BV85" s="226">
        <v>354.69101751844732</v>
      </c>
      <c r="BW85" s="228">
        <v>100</v>
      </c>
      <c r="BX85" s="226"/>
      <c r="BY85" s="226"/>
      <c r="BZ85" s="226"/>
      <c r="CA85" s="121"/>
      <c r="CB85" s="226"/>
      <c r="CC85" s="226"/>
      <c r="CD85" s="226"/>
      <c r="CE85" s="226"/>
      <c r="CF85" s="226"/>
      <c r="CG85" s="227"/>
      <c r="CH85" s="227"/>
      <c r="CI85" s="189"/>
      <c r="CJ85" s="205">
        <v>45169</v>
      </c>
      <c r="CK85" s="101">
        <v>0.11</v>
      </c>
      <c r="CL85" s="101">
        <v>0.69</v>
      </c>
      <c r="CM85" s="101">
        <v>2.0950000000000002</v>
      </c>
      <c r="CN85" s="101">
        <v>0.22166666666666668</v>
      </c>
      <c r="CO85" s="101">
        <v>2.605</v>
      </c>
      <c r="CP85" s="227">
        <v>2.5450000000000004</v>
      </c>
      <c r="CQ85" s="99"/>
      <c r="CR85" s="99"/>
      <c r="CS85" s="99"/>
      <c r="CT85" s="99"/>
      <c r="CU85" s="99"/>
      <c r="CV85" s="99"/>
      <c r="CW85" s="99"/>
      <c r="CX85" s="189"/>
      <c r="CY85" s="205">
        <v>45169</v>
      </c>
      <c r="CZ85" s="101">
        <v>6.6666666666666671E-3</v>
      </c>
      <c r="DA85" s="101">
        <v>1.9866666666666664</v>
      </c>
      <c r="DB85" s="101">
        <v>2.99</v>
      </c>
      <c r="DC85" s="101">
        <v>0.52833333333333343</v>
      </c>
      <c r="DD85" s="101">
        <v>3.0350000000000001</v>
      </c>
      <c r="DE85" s="227">
        <v>3.2883333333333336</v>
      </c>
      <c r="DF85" s="207"/>
      <c r="DG85" s="207"/>
      <c r="DH85" s="207"/>
      <c r="DI85" s="207"/>
      <c r="DJ85" s="99"/>
      <c r="DK85" s="99"/>
    </row>
    <row r="86" spans="1:115">
      <c r="B86" s="205">
        <v>45199</v>
      </c>
      <c r="C86" s="101">
        <v>-1.1007537231397357</v>
      </c>
      <c r="D86" s="101">
        <v>6.5416600498262367</v>
      </c>
      <c r="E86" s="101">
        <v>4.6711479634936826</v>
      </c>
      <c r="F86" s="101">
        <v>22.800608818858947</v>
      </c>
      <c r="H86" s="228">
        <v>27081.186000000002</v>
      </c>
      <c r="I86" s="228">
        <v>9244.9969999999994</v>
      </c>
      <c r="J86" s="228">
        <v>51947.49</v>
      </c>
      <c r="K86" s="228">
        <v>12260.316999999999</v>
      </c>
      <c r="L86" s="118"/>
      <c r="M86" s="189"/>
      <c r="N86" s="205">
        <v>45199</v>
      </c>
      <c r="O86" s="101">
        <v>-1.1007537231397357</v>
      </c>
      <c r="P86" s="101">
        <v>-1.558874691444212</v>
      </c>
      <c r="Q86" s="101">
        <v>0.97490346529478522</v>
      </c>
      <c r="R86" s="101">
        <v>8.1474126054414509</v>
      </c>
      <c r="S86" s="227"/>
      <c r="T86" s="228">
        <v>27081.186000000002</v>
      </c>
      <c r="U86" s="228">
        <v>10398.656000000001</v>
      </c>
      <c r="V86" s="228">
        <v>8114.8360000000002</v>
      </c>
      <c r="W86" s="228">
        <v>2684.6729999999998</v>
      </c>
      <c r="X86" s="118"/>
      <c r="Y86" s="189"/>
      <c r="Z86" s="205">
        <v>42277</v>
      </c>
      <c r="AA86" s="101">
        <v>3.9326460000000001</v>
      </c>
      <c r="AB86" s="101">
        <v>0</v>
      </c>
      <c r="AC86" s="101">
        <v>11.164581995637301</v>
      </c>
      <c r="AF86" s="227">
        <v>13</v>
      </c>
      <c r="AG86" s="227">
        <v>18.39</v>
      </c>
      <c r="AI86" s="226"/>
      <c r="AJ86" s="189"/>
      <c r="AK86" s="205">
        <v>45199</v>
      </c>
      <c r="AL86" s="227"/>
      <c r="AM86" s="227">
        <v>0.19067251102334579</v>
      </c>
      <c r="AN86" s="227"/>
      <c r="AO86" s="227">
        <v>3.5095445992483704E-3</v>
      </c>
      <c r="AP86" s="227">
        <v>1.5699785747195345</v>
      </c>
      <c r="AQ86" s="227">
        <v>3.6021848258595459</v>
      </c>
      <c r="AR86" s="227">
        <v>1.5421069164288863</v>
      </c>
      <c r="AS86" s="227">
        <v>0.59335010171015079</v>
      </c>
      <c r="AT86" s="227"/>
      <c r="AU86" s="227">
        <v>0.96644536569938355</v>
      </c>
      <c r="AV86" s="227">
        <v>1.3246983122556626</v>
      </c>
      <c r="AW86" s="226"/>
      <c r="AX86" s="226"/>
      <c r="AY86" s="226"/>
      <c r="AZ86" s="189"/>
      <c r="BA86" s="205">
        <v>45199</v>
      </c>
      <c r="BB86" s="101">
        <v>7.9242957620999643</v>
      </c>
      <c r="BC86" s="101">
        <v>4.108946053635365</v>
      </c>
      <c r="BD86" s="101">
        <v>4.8401025524675401</v>
      </c>
      <c r="BE86" s="226"/>
      <c r="BF86" s="228">
        <v>9842.6579999999994</v>
      </c>
      <c r="BG86" s="228">
        <v>40221.317999999999</v>
      </c>
      <c r="BH86" s="228">
        <v>26311.319</v>
      </c>
      <c r="BI86" s="226"/>
      <c r="BJ86" s="226"/>
      <c r="BK86" s="228"/>
      <c r="BL86" s="228"/>
      <c r="BM86" s="228"/>
      <c r="BN86" s="226"/>
      <c r="BO86" s="226"/>
      <c r="BP86" s="226"/>
      <c r="BQ86" s="226"/>
      <c r="BR86" s="189"/>
      <c r="BS86" s="206">
        <v>45170</v>
      </c>
      <c r="BT86" s="228">
        <v>17.359579063870001</v>
      </c>
      <c r="BU86" s="228">
        <v>5.1391411331799999</v>
      </c>
      <c r="BV86" s="226">
        <v>337.79144440674725</v>
      </c>
      <c r="BW86" s="228">
        <v>100</v>
      </c>
      <c r="BX86" s="226"/>
      <c r="BY86" s="226"/>
      <c r="BZ86" s="226"/>
      <c r="CA86" s="121"/>
      <c r="CB86" s="226"/>
      <c r="CC86" s="226"/>
      <c r="CD86" s="226"/>
      <c r="CE86" s="226"/>
      <c r="CF86" s="226"/>
      <c r="CG86" s="227"/>
      <c r="CH86" s="227"/>
      <c r="CI86" s="189"/>
      <c r="CJ86" s="205">
        <v>45199</v>
      </c>
      <c r="CK86" s="101">
        <v>0.11666666666666668</v>
      </c>
      <c r="CL86" s="101">
        <v>0.80833333333333324</v>
      </c>
      <c r="CM86" s="101">
        <v>2.2050000000000001</v>
      </c>
      <c r="CN86" s="101">
        <v>0.25333333333333335</v>
      </c>
      <c r="CO86" s="101">
        <v>2.7666666666666671</v>
      </c>
      <c r="CP86" s="227">
        <v>2.686666666666667</v>
      </c>
      <c r="CQ86" s="99"/>
      <c r="CR86" s="99"/>
      <c r="CS86" s="99"/>
      <c r="CT86" s="99"/>
      <c r="CU86" s="99"/>
      <c r="CV86" s="99"/>
      <c r="CW86" s="99"/>
      <c r="CX86" s="189"/>
      <c r="CY86" s="205">
        <v>45199</v>
      </c>
      <c r="CZ86" s="101">
        <v>8.3333333333333332E-3</v>
      </c>
      <c r="DA86" s="101">
        <v>2.1766666666666663</v>
      </c>
      <c r="DB86" s="101">
        <v>3.0783333333333336</v>
      </c>
      <c r="DC86" s="101">
        <v>0.58500000000000008</v>
      </c>
      <c r="DD86" s="101">
        <v>3.206666666666667</v>
      </c>
      <c r="DE86" s="227">
        <v>3.4350000000000001</v>
      </c>
      <c r="DF86" s="207"/>
      <c r="DG86" s="207"/>
      <c r="DH86" s="207"/>
      <c r="DI86" s="207"/>
      <c r="DJ86" s="99"/>
      <c r="DK86" s="99"/>
    </row>
    <row r="87" spans="1:115">
      <c r="B87" s="205">
        <v>45230</v>
      </c>
      <c r="C87" s="101">
        <v>-1.6261759199110104</v>
      </c>
      <c r="D87" s="101">
        <v>10.133558556992938</v>
      </c>
      <c r="E87" s="101">
        <v>5.0519452721334623</v>
      </c>
      <c r="F87" s="101">
        <v>22.488679661843889</v>
      </c>
      <c r="H87" s="228">
        <v>27250.715</v>
      </c>
      <c r="I87" s="228">
        <v>9506.09</v>
      </c>
      <c r="J87" s="228">
        <v>52279.171999999999</v>
      </c>
      <c r="K87" s="228">
        <v>11684.227000000001</v>
      </c>
      <c r="L87" s="118"/>
      <c r="M87" s="189"/>
      <c r="N87" s="205">
        <v>45230</v>
      </c>
      <c r="O87" s="101">
        <v>-1.6261759199110104</v>
      </c>
      <c r="P87" s="101">
        <v>-2.5419550146879022</v>
      </c>
      <c r="Q87" s="101">
        <v>0.79523839352220183</v>
      </c>
      <c r="R87" s="101">
        <v>9.7381588375260222</v>
      </c>
      <c r="S87" s="227"/>
      <c r="T87" s="228">
        <v>27250.715</v>
      </c>
      <c r="U87" s="228">
        <v>10485.36</v>
      </c>
      <c r="V87" s="228">
        <v>8126.0969999999998</v>
      </c>
      <c r="W87" s="228">
        <v>2730.7429999999999</v>
      </c>
      <c r="X87" s="118"/>
      <c r="Y87" s="189"/>
      <c r="Z87" s="205">
        <v>42308</v>
      </c>
      <c r="AA87" s="101">
        <v>3.8467190000000007</v>
      </c>
      <c r="AB87" s="101">
        <v>0</v>
      </c>
      <c r="AC87" s="101">
        <v>10.8333633860638</v>
      </c>
      <c r="AF87" s="227"/>
      <c r="AG87" s="227"/>
      <c r="AI87" s="226"/>
      <c r="AJ87" s="189"/>
      <c r="AK87" s="205">
        <v>45230</v>
      </c>
      <c r="AL87" s="227"/>
      <c r="AM87" s="227">
        <v>0.19095369622641908</v>
      </c>
      <c r="AN87" s="227"/>
      <c r="AO87" s="227">
        <v>3.3591325937376783E-3</v>
      </c>
      <c r="AP87" s="227">
        <v>1.5841228513279266</v>
      </c>
      <c r="AQ87" s="227">
        <v>3.5951904116361169</v>
      </c>
      <c r="AR87" s="227">
        <v>1.5316552453899879</v>
      </c>
      <c r="AS87" s="227">
        <v>0.54887933302858161</v>
      </c>
      <c r="AT87" s="227"/>
      <c r="AU87" s="227">
        <v>0.96541694901658215</v>
      </c>
      <c r="AV87" s="227">
        <v>1.3302699381670453</v>
      </c>
      <c r="AW87" s="226"/>
      <c r="AX87" s="226"/>
      <c r="AY87" s="226"/>
      <c r="AZ87" s="189"/>
      <c r="BA87" s="205">
        <v>45230</v>
      </c>
      <c r="BB87" s="101">
        <v>8.8122589948522965</v>
      </c>
      <c r="BC87" s="101">
        <v>4.4175857673091734</v>
      </c>
      <c r="BD87" s="101">
        <v>4.6808482102709714</v>
      </c>
      <c r="BE87" s="226"/>
      <c r="BF87" s="228">
        <v>10006.507</v>
      </c>
      <c r="BG87" s="228">
        <v>40297.480000000003</v>
      </c>
      <c r="BH87" s="228">
        <v>26225.382000000001</v>
      </c>
      <c r="BI87" s="226"/>
      <c r="BJ87" s="226"/>
      <c r="BK87" s="228"/>
      <c r="BL87" s="228"/>
      <c r="BM87" s="228"/>
      <c r="BN87" s="226"/>
      <c r="BO87" s="226"/>
      <c r="BP87" s="226"/>
      <c r="BQ87" s="226"/>
      <c r="BR87" s="189"/>
      <c r="BS87" s="206">
        <v>45200</v>
      </c>
      <c r="BT87" s="228">
        <v>16.92437788825</v>
      </c>
      <c r="BU87" s="228">
        <v>4.91427233865</v>
      </c>
      <c r="BV87" s="226">
        <v>344.3923478791022</v>
      </c>
      <c r="BW87" s="228">
        <v>100</v>
      </c>
      <c r="BX87" s="226"/>
      <c r="BY87" s="226"/>
      <c r="BZ87" s="226"/>
      <c r="CA87" s="121"/>
      <c r="CB87" s="226"/>
      <c r="CC87" s="226"/>
      <c r="CD87" s="226"/>
      <c r="CE87" s="226"/>
      <c r="CF87" s="226"/>
      <c r="CG87" s="227"/>
      <c r="CH87" s="227"/>
      <c r="CI87" s="189"/>
      <c r="CJ87" s="205">
        <v>45230</v>
      </c>
      <c r="CK87" s="101">
        <v>0.12333333333333335</v>
      </c>
      <c r="CL87" s="101">
        <v>0.97833333333333339</v>
      </c>
      <c r="CM87" s="101">
        <v>2.3266666666666667</v>
      </c>
      <c r="CN87" s="101">
        <v>0.28333333333333338</v>
      </c>
      <c r="CO87" s="101">
        <v>2.9283333333333332</v>
      </c>
      <c r="CP87" s="227">
        <v>2.8383333333333329</v>
      </c>
      <c r="CQ87" s="99"/>
      <c r="CR87" s="99"/>
      <c r="CS87" s="99"/>
      <c r="CT87" s="99"/>
      <c r="CU87" s="99"/>
      <c r="CV87" s="99"/>
      <c r="CW87" s="99"/>
      <c r="CX87" s="189"/>
      <c r="CY87" s="205">
        <v>45230</v>
      </c>
      <c r="CZ87" s="101">
        <v>0.01</v>
      </c>
      <c r="DA87" s="101">
        <v>2.3049999999999997</v>
      </c>
      <c r="DB87" s="101">
        <v>3.0583333333333331</v>
      </c>
      <c r="DC87" s="101">
        <v>0.64333333333333342</v>
      </c>
      <c r="DD87" s="101">
        <v>3.3583333333333338</v>
      </c>
      <c r="DE87" s="227">
        <v>3.5566666666666666</v>
      </c>
      <c r="DF87" s="207"/>
      <c r="DG87" s="207"/>
      <c r="DH87" s="207"/>
      <c r="DI87" s="207"/>
      <c r="DJ87" s="99"/>
      <c r="DK87" s="99"/>
    </row>
    <row r="88" spans="1:115">
      <c r="B88" s="205">
        <v>45260</v>
      </c>
      <c r="C88" s="101">
        <v>-2.2793360821105613</v>
      </c>
      <c r="D88" s="101">
        <v>10.032003607383455</v>
      </c>
      <c r="E88" s="101">
        <v>4.7952056261071796</v>
      </c>
      <c r="F88" s="101">
        <v>24.159659610174543</v>
      </c>
      <c r="H88" s="228">
        <v>27213.742999999999</v>
      </c>
      <c r="I88" s="228">
        <v>9599.5540000000001</v>
      </c>
      <c r="J88" s="228">
        <v>52540.402000000002</v>
      </c>
      <c r="K88" s="228">
        <v>12381.904</v>
      </c>
      <c r="L88" s="118"/>
      <c r="M88" s="189"/>
      <c r="N88" s="205">
        <v>45260</v>
      </c>
      <c r="O88" s="101">
        <v>-2.2793360821105613</v>
      </c>
      <c r="P88" s="101">
        <v>-3.9812835314317563</v>
      </c>
      <c r="Q88" s="101">
        <v>0.54557905743533031</v>
      </c>
      <c r="R88" s="101">
        <v>10.825419335340424</v>
      </c>
      <c r="S88" s="227"/>
      <c r="T88" s="228">
        <v>27213.742999999999</v>
      </c>
      <c r="U88" s="228">
        <v>10389.831</v>
      </c>
      <c r="V88" s="228">
        <v>8136.8379999999997</v>
      </c>
      <c r="W88" s="228">
        <v>2764.9180000000001</v>
      </c>
      <c r="X88" s="118"/>
      <c r="Y88" s="189"/>
      <c r="Z88" s="205">
        <v>42338</v>
      </c>
      <c r="AA88" s="101">
        <v>3.6545960000000002</v>
      </c>
      <c r="AB88" s="101">
        <v>0</v>
      </c>
      <c r="AC88" s="101">
        <v>10.321551730226901</v>
      </c>
      <c r="AF88" s="227"/>
      <c r="AG88" s="227"/>
      <c r="AI88" s="226"/>
      <c r="AJ88" s="189"/>
      <c r="AK88" s="205">
        <v>45260</v>
      </c>
      <c r="AL88" s="227"/>
      <c r="AM88" s="227">
        <v>0.179812651237481</v>
      </c>
      <c r="AN88" s="227"/>
      <c r="AO88" s="227">
        <v>3.281649651502746E-3</v>
      </c>
      <c r="AP88" s="227">
        <v>1.6340986454279609</v>
      </c>
      <c r="AQ88" s="227">
        <v>3.6387936633574092</v>
      </c>
      <c r="AR88" s="227">
        <v>1.5335807764427534</v>
      </c>
      <c r="AS88" s="227">
        <v>0.52372038243763686</v>
      </c>
      <c r="AT88" s="227"/>
      <c r="AU88" s="227">
        <v>0.97170624352178203</v>
      </c>
      <c r="AV88" s="227">
        <v>1.3482258662224416</v>
      </c>
      <c r="AW88" s="226"/>
      <c r="AX88" s="226"/>
      <c r="AY88" s="226"/>
      <c r="AZ88" s="189"/>
      <c r="BA88" s="205">
        <v>45260</v>
      </c>
      <c r="BB88" s="101">
        <v>8.4401421664469733</v>
      </c>
      <c r="BC88" s="101">
        <v>3.5732894874258347</v>
      </c>
      <c r="BD88" s="101">
        <v>4.0819031924036464</v>
      </c>
      <c r="BE88" s="226"/>
      <c r="BF88" s="228">
        <v>10235.138000000001</v>
      </c>
      <c r="BG88" s="228">
        <v>40482.629000000001</v>
      </c>
      <c r="BH88" s="228">
        <v>26200.219000000001</v>
      </c>
      <c r="BI88" s="226"/>
      <c r="BJ88" s="226"/>
      <c r="BK88" s="228"/>
      <c r="BL88" s="228"/>
      <c r="BM88" s="228"/>
      <c r="BN88" s="226"/>
      <c r="BO88" s="226"/>
      <c r="BP88" s="226"/>
      <c r="BQ88" s="226"/>
      <c r="BR88" s="189"/>
      <c r="BS88" s="206">
        <v>45231</v>
      </c>
      <c r="BT88" s="228">
        <v>17.23643502266</v>
      </c>
      <c r="BU88" s="228">
        <v>5.0043146575800002</v>
      </c>
      <c r="BV88" s="226">
        <v>344.43147967428655</v>
      </c>
      <c r="BW88" s="228">
        <v>100</v>
      </c>
      <c r="BX88" s="226"/>
      <c r="BY88" s="226"/>
      <c r="BZ88" s="226"/>
      <c r="CA88" s="122"/>
      <c r="CB88" s="227"/>
      <c r="CC88" s="227"/>
      <c r="CD88" s="227"/>
      <c r="CE88" s="227"/>
      <c r="CF88" s="226"/>
      <c r="CG88" s="227"/>
      <c r="CH88" s="227"/>
      <c r="CI88" s="189"/>
      <c r="CJ88" s="205">
        <v>45260</v>
      </c>
      <c r="CK88" s="101">
        <v>0.13</v>
      </c>
      <c r="CL88" s="101">
        <v>1.1183333333333334</v>
      </c>
      <c r="CM88" s="101">
        <v>2.4300000000000002</v>
      </c>
      <c r="CN88" s="101">
        <v>0.30833333333333335</v>
      </c>
      <c r="CO88" s="101">
        <v>3.0649999999999999</v>
      </c>
      <c r="CP88" s="227">
        <v>2.9883333333333333</v>
      </c>
      <c r="CQ88" s="99"/>
      <c r="CR88" s="99"/>
      <c r="CS88" s="99"/>
      <c r="CT88" s="99"/>
      <c r="CU88" s="99"/>
      <c r="CV88" s="99"/>
      <c r="CW88" s="99"/>
      <c r="CX88" s="189"/>
      <c r="CY88" s="205">
        <v>45260</v>
      </c>
      <c r="CZ88" s="101">
        <v>0.01</v>
      </c>
      <c r="DA88" s="101">
        <v>2.3916666666666662</v>
      </c>
      <c r="DB88" s="101">
        <v>3.0116666666666667</v>
      </c>
      <c r="DC88" s="101">
        <v>0.70000000000000007</v>
      </c>
      <c r="DD88" s="101">
        <v>3.4849999999999999</v>
      </c>
      <c r="DE88" s="227">
        <v>3.6866666666666661</v>
      </c>
      <c r="DF88" s="207"/>
      <c r="DG88" s="207"/>
      <c r="DH88" s="207"/>
      <c r="DI88" s="207"/>
      <c r="DJ88" s="99"/>
      <c r="DK88" s="99"/>
    </row>
    <row r="89" spans="1:115">
      <c r="B89" s="205">
        <v>45291</v>
      </c>
      <c r="C89" s="101">
        <v>-2.1916932710117076</v>
      </c>
      <c r="D89" s="101">
        <v>12.061453907571362</v>
      </c>
      <c r="E89" s="101">
        <v>4.95737540669281</v>
      </c>
      <c r="F89" s="101">
        <v>22.195405816011295</v>
      </c>
      <c r="H89" s="228">
        <v>26934.251</v>
      </c>
      <c r="I89" s="228">
        <v>9815.5579999999991</v>
      </c>
      <c r="J89" s="228">
        <v>53082.222000000002</v>
      </c>
      <c r="K89" s="228">
        <v>12762.924000000001</v>
      </c>
      <c r="L89" s="118"/>
      <c r="M89" s="189"/>
      <c r="N89" s="205">
        <v>45291</v>
      </c>
      <c r="O89" s="101">
        <v>-2.1916932710117076</v>
      </c>
      <c r="P89" s="101">
        <v>-4.9477741781744573</v>
      </c>
      <c r="Q89" s="101">
        <v>0.58174306783729257</v>
      </c>
      <c r="R89" s="101">
        <v>11.657488052696863</v>
      </c>
      <c r="S89" s="227"/>
      <c r="T89" s="228">
        <v>26934.251</v>
      </c>
      <c r="U89" s="228">
        <v>9968.0869999999995</v>
      </c>
      <c r="V89" s="228">
        <v>8153.14</v>
      </c>
      <c r="W89" s="228">
        <v>2784.357</v>
      </c>
      <c r="X89" s="118"/>
      <c r="Y89" s="189"/>
      <c r="Z89" s="205">
        <v>42369</v>
      </c>
      <c r="AA89" s="101">
        <v>3.4608420000000004</v>
      </c>
      <c r="AB89" s="101">
        <v>0</v>
      </c>
      <c r="AC89" s="101">
        <v>9.9302718649077608</v>
      </c>
      <c r="AF89" s="227">
        <v>11.4</v>
      </c>
      <c r="AG89" s="227">
        <v>16.27</v>
      </c>
      <c r="AI89" s="226"/>
      <c r="AJ89" s="189"/>
      <c r="AK89" s="205">
        <v>45291</v>
      </c>
      <c r="AL89" s="227"/>
      <c r="AM89" s="227">
        <v>0.17051023866446768</v>
      </c>
      <c r="AN89" s="227"/>
      <c r="AO89" s="227">
        <v>3.1460334515358936E-3</v>
      </c>
      <c r="AP89" s="227">
        <v>1.7514697838176687</v>
      </c>
      <c r="AQ89" s="227">
        <v>3.7071525195954482</v>
      </c>
      <c r="AR89" s="227">
        <v>1.5568783167092097</v>
      </c>
      <c r="AS89" s="227">
        <v>0.52669483714661869</v>
      </c>
      <c r="AT89" s="227"/>
      <c r="AU89" s="227">
        <v>0.99896357620399279</v>
      </c>
      <c r="AV89" s="227">
        <v>1.3904517533900449</v>
      </c>
      <c r="AW89" s="226"/>
      <c r="AX89" s="226"/>
      <c r="AY89" s="226"/>
      <c r="AZ89" s="189"/>
      <c r="BA89" s="205">
        <v>45291</v>
      </c>
      <c r="BB89" s="101">
        <v>12.74478483733601</v>
      </c>
      <c r="BC89" s="101">
        <v>3.2843267115274966</v>
      </c>
      <c r="BD89" s="101">
        <v>2.8305696307687755</v>
      </c>
      <c r="BE89" s="226"/>
      <c r="BF89" s="228">
        <v>10947.468999999999</v>
      </c>
      <c r="BG89" s="228">
        <v>41061.845000000001</v>
      </c>
      <c r="BH89" s="228">
        <v>26514.34</v>
      </c>
      <c r="BI89" s="226"/>
      <c r="BJ89" s="226"/>
      <c r="BK89" s="228"/>
      <c r="BL89" s="228"/>
      <c r="BM89" s="228"/>
      <c r="BN89" s="226"/>
      <c r="BO89" s="226"/>
      <c r="BP89" s="226"/>
      <c r="BQ89" s="226"/>
      <c r="BR89" s="189"/>
      <c r="BS89" s="206">
        <v>45261</v>
      </c>
      <c r="BT89" s="228">
        <v>18.186494628839998</v>
      </c>
      <c r="BU89" s="228">
        <v>5.4281257948099997</v>
      </c>
      <c r="BV89" s="226">
        <v>335.04187847357321</v>
      </c>
      <c r="BW89" s="228">
        <v>100</v>
      </c>
      <c r="BX89" s="226"/>
      <c r="BY89" s="226"/>
      <c r="BZ89" s="226"/>
      <c r="CA89" s="122"/>
      <c r="CB89" s="227"/>
      <c r="CC89" s="227"/>
      <c r="CD89" s="227"/>
      <c r="CE89" s="227"/>
      <c r="CF89" s="226"/>
      <c r="CG89" s="227"/>
      <c r="CH89" s="227"/>
      <c r="CI89" s="189"/>
      <c r="CJ89" s="205">
        <v>45291</v>
      </c>
      <c r="CK89" s="101">
        <v>0.13500000000000001</v>
      </c>
      <c r="CL89" s="101">
        <v>1.2216666666666667</v>
      </c>
      <c r="CM89" s="101">
        <v>2.4750000000000001</v>
      </c>
      <c r="CN89" s="101">
        <v>0.33166666666666672</v>
      </c>
      <c r="CO89" s="101">
        <v>3.1549999999999998</v>
      </c>
      <c r="CP89" s="227">
        <v>3.1066666666666669</v>
      </c>
      <c r="CQ89" s="99"/>
      <c r="CR89" s="99"/>
      <c r="CS89" s="99"/>
      <c r="CT89" s="99"/>
      <c r="CU89" s="99"/>
      <c r="CV89" s="99"/>
      <c r="CW89" s="99"/>
      <c r="CX89" s="189"/>
      <c r="CY89" s="205">
        <v>45291</v>
      </c>
      <c r="CZ89" s="101">
        <v>0.01</v>
      </c>
      <c r="DA89" s="101">
        <v>2.4</v>
      </c>
      <c r="DB89" s="101">
        <v>2.9716666666666671</v>
      </c>
      <c r="DC89" s="101">
        <v>0.74833333333333341</v>
      </c>
      <c r="DD89" s="101">
        <v>3.57</v>
      </c>
      <c r="DE89" s="227">
        <v>3.7949999999999999</v>
      </c>
      <c r="DF89" s="207"/>
      <c r="DG89" s="207"/>
      <c r="DH89" s="207"/>
      <c r="DI89" s="207"/>
      <c r="DJ89" s="99"/>
      <c r="DK89" s="99"/>
    </row>
    <row r="90" spans="1:115">
      <c r="B90" s="205">
        <v>45322</v>
      </c>
      <c r="C90" s="101">
        <v>-2.9297120402095644</v>
      </c>
      <c r="D90" s="101">
        <v>16.061789708769346</v>
      </c>
      <c r="E90" s="101">
        <v>4.2016317067153031</v>
      </c>
      <c r="F90" s="101">
        <v>15.12916843612282</v>
      </c>
      <c r="H90" s="228">
        <v>26924.080000000002</v>
      </c>
      <c r="I90" s="228">
        <v>10310.558000000001</v>
      </c>
      <c r="J90" s="228">
        <v>52557.714999999997</v>
      </c>
      <c r="K90" s="228">
        <v>11844.49</v>
      </c>
      <c r="L90" s="99"/>
      <c r="M90" s="189"/>
      <c r="N90" s="205">
        <v>45322</v>
      </c>
      <c r="O90" s="101">
        <v>-2.9297120402095644</v>
      </c>
      <c r="P90" s="101">
        <v>-6.9454515418039602</v>
      </c>
      <c r="Q90" s="101">
        <v>0.60728799903633224</v>
      </c>
      <c r="R90" s="101">
        <v>12.357633231488464</v>
      </c>
      <c r="S90" s="227"/>
      <c r="T90" s="228">
        <v>26924.080000000002</v>
      </c>
      <c r="U90" s="228">
        <v>9970.0830000000005</v>
      </c>
      <c r="V90" s="228">
        <v>8151.6210000000001</v>
      </c>
      <c r="W90" s="228">
        <v>2812.8519999999999</v>
      </c>
      <c r="X90" s="99"/>
      <c r="Y90" s="189"/>
      <c r="Z90" s="205">
        <v>42400</v>
      </c>
      <c r="AA90" s="101">
        <v>3.4186439999999991</v>
      </c>
      <c r="AB90" s="101">
        <v>0</v>
      </c>
      <c r="AC90" s="101">
        <v>9.7831526267136404</v>
      </c>
      <c r="AF90" s="227"/>
      <c r="AG90" s="227"/>
      <c r="AI90" s="226"/>
      <c r="AJ90" s="226"/>
      <c r="AK90" s="205">
        <v>45322</v>
      </c>
      <c r="AL90" s="227"/>
      <c r="AM90" s="227">
        <v>0.18249149874129703</v>
      </c>
      <c r="AN90" s="227"/>
      <c r="AO90" s="227">
        <v>4.5039839931144982E-3</v>
      </c>
      <c r="AP90" s="227">
        <v>1.7344930797615521</v>
      </c>
      <c r="AQ90" s="227">
        <v>3.7842369284986499</v>
      </c>
      <c r="AR90" s="227">
        <v>1.5825460713301673</v>
      </c>
      <c r="AS90" s="227">
        <v>0.51311979384442452</v>
      </c>
      <c r="AT90" s="227"/>
      <c r="AU90" s="227">
        <v>1.009751782204162</v>
      </c>
      <c r="AV90" s="227">
        <v>1.4322033221047796</v>
      </c>
      <c r="AW90" s="226"/>
      <c r="AX90" s="226"/>
      <c r="AY90" s="226"/>
      <c r="AZ90" s="226"/>
      <c r="BA90" s="205">
        <v>45322</v>
      </c>
      <c r="BB90" s="101">
        <v>11.955564768601912</v>
      </c>
      <c r="BC90" s="101">
        <v>2.7595247627732356</v>
      </c>
      <c r="BD90" s="101">
        <v>2.6067532648387681</v>
      </c>
      <c r="BE90" s="226"/>
      <c r="BF90" s="228">
        <v>10531.603999999999</v>
      </c>
      <c r="BG90" s="228">
        <v>40594.097999999998</v>
      </c>
      <c r="BH90" s="228">
        <v>26525.077000000001</v>
      </c>
      <c r="BI90" s="226"/>
      <c r="BJ90" s="226"/>
      <c r="BK90" s="228"/>
      <c r="BL90" s="228"/>
      <c r="BM90" s="228"/>
      <c r="BN90" s="226"/>
      <c r="BO90" s="226"/>
      <c r="BP90" s="226"/>
      <c r="BQ90" s="226"/>
      <c r="BR90" s="189"/>
      <c r="BS90" s="206">
        <v>45292</v>
      </c>
      <c r="BT90" s="228">
        <v>17.52579761937</v>
      </c>
      <c r="BU90" s="228">
        <v>4.8131834099999997</v>
      </c>
      <c r="BV90" s="226">
        <v>364.12071027582141</v>
      </c>
      <c r="BW90" s="228">
        <v>100</v>
      </c>
      <c r="BX90" s="226"/>
      <c r="BY90" s="226"/>
      <c r="BZ90" s="226"/>
      <c r="CA90" s="122"/>
      <c r="CB90" s="227"/>
      <c r="CC90" s="227"/>
      <c r="CD90" s="227"/>
      <c r="CE90" s="227"/>
      <c r="CF90" s="226"/>
      <c r="CG90" s="227"/>
      <c r="CH90" s="227"/>
      <c r="CI90" s="189"/>
      <c r="CJ90" s="205">
        <v>45322</v>
      </c>
      <c r="CK90" s="101">
        <v>0.13333333333333333</v>
      </c>
      <c r="CL90" s="101">
        <v>1.3116666666666665</v>
      </c>
      <c r="CM90" s="101">
        <v>2.5249999999999999</v>
      </c>
      <c r="CN90" s="101">
        <v>0.35166666666666674</v>
      </c>
      <c r="CO90" s="101">
        <v>3.2133333333333334</v>
      </c>
      <c r="CP90" s="227">
        <v>3.1616666666666666</v>
      </c>
      <c r="CQ90" s="99"/>
      <c r="CR90" s="99"/>
      <c r="CS90" s="99"/>
      <c r="CT90" s="99"/>
      <c r="CU90" s="99"/>
      <c r="CV90" s="99"/>
      <c r="CW90" s="99"/>
      <c r="CX90" s="189"/>
      <c r="CY90" s="205">
        <v>45322</v>
      </c>
      <c r="CZ90" s="101">
        <v>1.1666666666666667E-2</v>
      </c>
      <c r="DA90" s="101">
        <v>2.5216666666666665</v>
      </c>
      <c r="DB90" s="101">
        <v>2.9583333333333335</v>
      </c>
      <c r="DC90" s="101">
        <v>0.79499999999999993</v>
      </c>
      <c r="DD90" s="101">
        <v>3.6383333333333336</v>
      </c>
      <c r="DE90" s="227">
        <v>3.7566666666666664</v>
      </c>
      <c r="DF90" s="207"/>
      <c r="DG90" s="207"/>
      <c r="DH90" s="207"/>
      <c r="DI90" s="207"/>
      <c r="DJ90" s="99"/>
      <c r="DK90" s="99"/>
    </row>
    <row r="91" spans="1:115">
      <c r="B91" s="205">
        <v>45351</v>
      </c>
      <c r="C91" s="101">
        <v>0.50366974680990939</v>
      </c>
      <c r="D91" s="101">
        <v>19.661942223679006</v>
      </c>
      <c r="E91" s="101">
        <v>4.6891844881070455</v>
      </c>
      <c r="F91" s="101">
        <v>6.5497426317832952</v>
      </c>
      <c r="H91" s="228">
        <v>26942.866999999998</v>
      </c>
      <c r="I91" s="228">
        <v>10638.039999999999</v>
      </c>
      <c r="J91" s="228">
        <v>52660.561999999998</v>
      </c>
      <c r="K91" s="228">
        <v>11583.437</v>
      </c>
      <c r="L91" s="99"/>
      <c r="M91" s="189"/>
      <c r="N91" s="205">
        <v>45351</v>
      </c>
      <c r="O91" s="101">
        <v>0.50366974680990939</v>
      </c>
      <c r="P91" s="101">
        <v>-4.8662805157487004</v>
      </c>
      <c r="Q91" s="101">
        <v>0.78637867060660227</v>
      </c>
      <c r="R91" s="101">
        <v>13.641532606553142</v>
      </c>
      <c r="S91" s="227"/>
      <c r="T91" s="228">
        <v>26942.866999999998</v>
      </c>
      <c r="U91" s="228">
        <v>9941.4480000000003</v>
      </c>
      <c r="V91" s="228">
        <v>8163.9949999999999</v>
      </c>
      <c r="W91" s="228">
        <v>2848.1</v>
      </c>
      <c r="X91" s="99"/>
      <c r="Y91" s="189"/>
      <c r="Z91" s="205">
        <v>42429</v>
      </c>
      <c r="AA91" s="101">
        <v>2.9023820000000002</v>
      </c>
      <c r="AB91" s="101">
        <v>0</v>
      </c>
      <c r="AC91" s="101">
        <v>8.48559617489577</v>
      </c>
      <c r="AF91" s="227"/>
      <c r="AG91" s="227"/>
      <c r="AI91" s="226"/>
      <c r="AJ91" s="226"/>
      <c r="AK91" s="205">
        <v>45351</v>
      </c>
      <c r="AL91" s="227"/>
      <c r="AM91" s="227">
        <v>0.18265706868054069</v>
      </c>
      <c r="AN91" s="227"/>
      <c r="AO91" s="227">
        <v>4.558417137300718E-3</v>
      </c>
      <c r="AP91" s="227">
        <v>1.7727752336381157</v>
      </c>
      <c r="AQ91" s="227">
        <v>3.8393678810217944</v>
      </c>
      <c r="AR91" s="227">
        <v>1.6084985404778853</v>
      </c>
      <c r="AS91" s="227">
        <v>0.49311745002231711</v>
      </c>
      <c r="AT91" s="227"/>
      <c r="AU91" s="227">
        <v>1.0261341318719535</v>
      </c>
      <c r="AV91" s="227">
        <v>1.4628083067441382</v>
      </c>
      <c r="AW91" s="226"/>
      <c r="AX91" s="226"/>
      <c r="AY91" s="226"/>
      <c r="AZ91" s="226"/>
      <c r="BA91" s="205">
        <v>45351</v>
      </c>
      <c r="BB91" s="101">
        <v>15.319932416897597</v>
      </c>
      <c r="BC91" s="101">
        <v>3.2207727386500906</v>
      </c>
      <c r="BD91" s="101">
        <v>1.3263025531589756</v>
      </c>
      <c r="BE91" s="226"/>
      <c r="BF91" s="228">
        <v>10558.165999999999</v>
      </c>
      <c r="BG91" s="228">
        <v>40467.385000000002</v>
      </c>
      <c r="BH91" s="228">
        <v>26330.578000000001</v>
      </c>
      <c r="BI91" s="226"/>
      <c r="BJ91" s="226"/>
      <c r="BK91" s="228"/>
      <c r="BL91" s="228"/>
      <c r="BM91" s="228"/>
      <c r="BN91" s="226"/>
      <c r="BO91" s="226"/>
      <c r="BP91" s="226"/>
      <c r="BQ91" s="226"/>
      <c r="BR91" s="226"/>
      <c r="BS91" s="206">
        <v>45323</v>
      </c>
      <c r="BT91" s="228">
        <v>17.38238655196</v>
      </c>
      <c r="BU91" s="228">
        <v>4.81379961795</v>
      </c>
      <c r="BV91" s="226">
        <v>361.09493397156501</v>
      </c>
      <c r="BW91" s="228">
        <v>100</v>
      </c>
      <c r="BX91" s="226"/>
      <c r="BY91" s="226"/>
      <c r="BZ91" s="226"/>
      <c r="CA91" s="122"/>
      <c r="CB91" s="227"/>
      <c r="CC91" s="227"/>
      <c r="CD91" s="227"/>
      <c r="CE91" s="227"/>
      <c r="CF91" s="226"/>
      <c r="CG91" s="227"/>
      <c r="CH91" s="227"/>
      <c r="CI91" s="189"/>
      <c r="CJ91" s="205">
        <v>45351</v>
      </c>
      <c r="CK91" s="101">
        <v>0.13166666666666668</v>
      </c>
      <c r="CL91" s="101">
        <v>1.3633333333333333</v>
      </c>
      <c r="CM91" s="101">
        <v>2.561666666666667</v>
      </c>
      <c r="CN91" s="101">
        <v>0.36333333333333334</v>
      </c>
      <c r="CO91" s="101">
        <v>3.2366666666666668</v>
      </c>
      <c r="CP91" s="227">
        <v>3.1633333333333336</v>
      </c>
      <c r="CQ91" s="99"/>
      <c r="CR91" s="99"/>
      <c r="CS91" s="99"/>
      <c r="CT91" s="99"/>
      <c r="CU91" s="99"/>
      <c r="CV91" s="99"/>
      <c r="CW91" s="99"/>
      <c r="CX91" s="189"/>
      <c r="CY91" s="205">
        <v>45351</v>
      </c>
      <c r="CZ91" s="101">
        <v>1.3333333333333334E-2</v>
      </c>
      <c r="DA91" s="101">
        <v>2.5300000000000002</v>
      </c>
      <c r="DB91" s="101">
        <v>2.7416666666666667</v>
      </c>
      <c r="DC91" s="101">
        <v>0.83499999999999996</v>
      </c>
      <c r="DD91" s="101">
        <v>3.6766666666666663</v>
      </c>
      <c r="DE91" s="227">
        <v>3.7483333333333331</v>
      </c>
      <c r="DF91" s="207"/>
      <c r="DG91" s="207"/>
      <c r="DH91" s="207"/>
      <c r="DI91" s="207"/>
      <c r="DJ91" s="99"/>
      <c r="DK91" s="99"/>
    </row>
    <row r="92" spans="1:115">
      <c r="B92" s="205">
        <v>45382</v>
      </c>
      <c r="C92" s="101">
        <v>1.1435872953361903</v>
      </c>
      <c r="D92" s="101">
        <v>31.188577946406305</v>
      </c>
      <c r="E92" s="101">
        <v>5.0149211447472863</v>
      </c>
      <c r="F92" s="101">
        <v>-5.7521164964381422</v>
      </c>
      <c r="H92" s="228">
        <v>27043.828000000001</v>
      </c>
      <c r="I92" s="228">
        <v>11526.807000000001</v>
      </c>
      <c r="J92" s="228">
        <v>52844.423000000003</v>
      </c>
      <c r="K92" s="228">
        <v>10380.754999999999</v>
      </c>
      <c r="L92" s="99"/>
      <c r="M92" s="189"/>
      <c r="N92" s="205">
        <v>45382</v>
      </c>
      <c r="O92" s="101">
        <v>1.1435872953361903</v>
      </c>
      <c r="P92" s="101">
        <v>-3.444340618892372</v>
      </c>
      <c r="Q92" s="101">
        <v>0.99142584971114722</v>
      </c>
      <c r="R92" s="101">
        <v>14.410086217909534</v>
      </c>
      <c r="S92" s="227"/>
      <c r="T92" s="228">
        <v>27043.828000000001</v>
      </c>
      <c r="U92" s="228">
        <v>9973.5159999999996</v>
      </c>
      <c r="V92" s="228">
        <v>8183.4129999999996</v>
      </c>
      <c r="W92" s="228">
        <v>2892.7</v>
      </c>
      <c r="X92" s="99"/>
      <c r="Y92" s="189"/>
      <c r="Z92" s="205">
        <v>42460</v>
      </c>
      <c r="AA92" s="101">
        <v>2.778365</v>
      </c>
      <c r="AB92" s="101">
        <v>0</v>
      </c>
      <c r="AC92" s="101">
        <v>8.2505868333792307</v>
      </c>
      <c r="AF92" s="227">
        <v>10.8</v>
      </c>
      <c r="AG92" s="227">
        <v>15.39</v>
      </c>
      <c r="AI92" s="226"/>
      <c r="AJ92" s="226"/>
      <c r="AK92" s="205">
        <v>45382</v>
      </c>
      <c r="AL92" s="227"/>
      <c r="AM92" s="227">
        <v>0.17833330705111614</v>
      </c>
      <c r="AN92" s="227"/>
      <c r="AO92" s="227">
        <v>3.770339795024156E-3</v>
      </c>
      <c r="AP92" s="227">
        <v>1.7725632189886795</v>
      </c>
      <c r="AQ92" s="227">
        <v>3.6533563007925256</v>
      </c>
      <c r="AR92" s="227">
        <v>1.6185785788465443</v>
      </c>
      <c r="AS92" s="227">
        <v>0.4965343578995538</v>
      </c>
      <c r="AT92" s="227"/>
      <c r="AU92" s="227">
        <v>1.0340223744022583</v>
      </c>
      <c r="AV92" s="227">
        <v>1.5105379958512486</v>
      </c>
      <c r="AW92" s="226"/>
      <c r="AX92" s="226"/>
      <c r="AY92" s="226"/>
      <c r="AZ92" s="226"/>
      <c r="BA92" s="205">
        <v>45382</v>
      </c>
      <c r="BB92" s="101">
        <v>11.367062925864403</v>
      </c>
      <c r="BC92" s="101">
        <v>3.200633522956986</v>
      </c>
      <c r="BD92" s="101">
        <v>2.3066044160483523</v>
      </c>
      <c r="BE92" s="226"/>
      <c r="BF92" s="228">
        <v>10494.164000000001</v>
      </c>
      <c r="BG92" s="228">
        <v>40447.317999999999</v>
      </c>
      <c r="BH92" s="228">
        <v>26440.037</v>
      </c>
      <c r="BI92" s="226"/>
      <c r="BJ92" s="226"/>
      <c r="BK92" s="228"/>
      <c r="BL92" s="228"/>
      <c r="BM92" s="228"/>
      <c r="BN92" s="226"/>
      <c r="BO92" s="226"/>
      <c r="BP92" s="226"/>
      <c r="BQ92" s="226"/>
      <c r="BR92" s="226"/>
      <c r="BS92" s="206">
        <v>45352</v>
      </c>
      <c r="BT92" s="228">
        <v>17.262974107110001</v>
      </c>
      <c r="BU92" s="228">
        <v>5.1312345419199996</v>
      </c>
      <c r="BV92" s="226">
        <v>336.42925432620274</v>
      </c>
      <c r="BW92" s="228">
        <v>100</v>
      </c>
      <c r="BX92" s="226"/>
      <c r="BY92" s="226"/>
      <c r="BZ92" s="226"/>
      <c r="CA92" s="122"/>
      <c r="CB92" s="227"/>
      <c r="CC92" s="227"/>
      <c r="CD92" s="227"/>
      <c r="CE92" s="227"/>
      <c r="CF92" s="226"/>
      <c r="CG92" s="227"/>
      <c r="CH92" s="227"/>
      <c r="CI92" s="189"/>
      <c r="CJ92" s="205">
        <v>45382</v>
      </c>
      <c r="CK92" s="101">
        <v>0.13333333333333333</v>
      </c>
      <c r="CL92" s="101">
        <v>1.3766666666666669</v>
      </c>
      <c r="CM92" s="101">
        <v>2.5449999999999999</v>
      </c>
      <c r="CN92" s="101">
        <v>0.37333333333333335</v>
      </c>
      <c r="CO92" s="101">
        <v>3.2516666666666669</v>
      </c>
      <c r="CP92" s="227">
        <v>3.151666666666666</v>
      </c>
      <c r="CQ92" s="99"/>
      <c r="CR92" s="99"/>
      <c r="CS92" s="99"/>
      <c r="CT92" s="99"/>
      <c r="CU92" s="99"/>
      <c r="CV92" s="99"/>
      <c r="CW92" s="99"/>
      <c r="CX92" s="189"/>
      <c r="CY92" s="205">
        <v>45382</v>
      </c>
      <c r="CZ92" s="101">
        <v>1.6666666666666666E-2</v>
      </c>
      <c r="DA92" s="101">
        <v>2.5716666666666663</v>
      </c>
      <c r="DB92" s="101">
        <v>2.6150000000000002</v>
      </c>
      <c r="DC92" s="101">
        <v>0.86166666666666669</v>
      </c>
      <c r="DD92" s="101">
        <v>3.6916666666666664</v>
      </c>
      <c r="DE92" s="227">
        <v>3.7000000000000006</v>
      </c>
      <c r="DF92" s="207"/>
      <c r="DG92" s="207"/>
      <c r="DH92" s="207"/>
      <c r="DI92" s="207"/>
      <c r="DJ92" s="99"/>
      <c r="DK92" s="99"/>
    </row>
    <row r="93" spans="1:115">
      <c r="B93" s="205">
        <v>45412</v>
      </c>
      <c r="C93" s="101">
        <v>0.69333800085014108</v>
      </c>
      <c r="D93" s="101">
        <v>34.502058746331656</v>
      </c>
      <c r="E93" s="101">
        <v>4.7422680659080063</v>
      </c>
      <c r="F93" s="101">
        <v>-7.7444744836599249</v>
      </c>
      <c r="H93" s="228">
        <v>27199.508000000002</v>
      </c>
      <c r="I93" s="228">
        <v>11898.920999999998</v>
      </c>
      <c r="J93" s="228">
        <v>52522.694000000003</v>
      </c>
      <c r="K93" s="228">
        <v>9645.52</v>
      </c>
      <c r="L93" s="99"/>
      <c r="M93" s="189"/>
      <c r="N93" s="205">
        <v>45412</v>
      </c>
      <c r="O93" s="101">
        <v>0.69333800085014108</v>
      </c>
      <c r="P93" s="101">
        <v>-5.2896556239472314</v>
      </c>
      <c r="Q93" s="101">
        <v>1.4055826407359806</v>
      </c>
      <c r="R93" s="101">
        <v>15.427743015111028</v>
      </c>
      <c r="S93" s="227"/>
      <c r="T93" s="228">
        <v>27199.508000000002</v>
      </c>
      <c r="U93" s="228">
        <v>10024.731</v>
      </c>
      <c r="V93" s="228">
        <v>8216.7240000000002</v>
      </c>
      <c r="W93" s="228">
        <v>2941.1819999999998</v>
      </c>
      <c r="X93" s="99"/>
      <c r="Y93" s="189"/>
      <c r="Z93" s="205">
        <v>42490</v>
      </c>
      <c r="AA93" s="101">
        <v>2.7058770000000001</v>
      </c>
      <c r="AB93" s="101">
        <v>0</v>
      </c>
      <c r="AC93" s="101">
        <v>8.0364001776870495</v>
      </c>
      <c r="AF93" s="227"/>
      <c r="AG93" s="227"/>
      <c r="AI93" s="226"/>
      <c r="AJ93" s="226"/>
      <c r="AK93" s="205">
        <v>45412</v>
      </c>
      <c r="AL93" s="227"/>
      <c r="AM93" s="227">
        <v>0.12221571363546548</v>
      </c>
      <c r="AN93" s="227"/>
      <c r="AO93" s="227">
        <v>2.7397188890080368E-3</v>
      </c>
      <c r="AP93" s="227">
        <v>1.7728353711723772</v>
      </c>
      <c r="AQ93" s="227">
        <v>3.6394547416516767</v>
      </c>
      <c r="AR93" s="227">
        <v>1.634734685165216</v>
      </c>
      <c r="AS93" s="227">
        <v>0.46535549379418906</v>
      </c>
      <c r="AT93" s="227"/>
      <c r="AU93" s="227">
        <v>1.0405436747066807</v>
      </c>
      <c r="AV93" s="227">
        <v>1.5398618275383664</v>
      </c>
      <c r="AW93" s="226"/>
      <c r="AX93" s="226"/>
      <c r="AY93" s="226"/>
      <c r="AZ93" s="226"/>
      <c r="BA93" s="205">
        <v>45412</v>
      </c>
      <c r="BB93" s="101">
        <v>12.639153536398684</v>
      </c>
      <c r="BC93" s="101">
        <v>3.3763396563399217</v>
      </c>
      <c r="BD93" s="101">
        <v>2.3019296612857953</v>
      </c>
      <c r="BE93" s="226"/>
      <c r="BF93" s="228">
        <v>10492.112999999999</v>
      </c>
      <c r="BG93" s="228">
        <v>40325.667999999998</v>
      </c>
      <c r="BH93" s="228">
        <v>26423.236000000001</v>
      </c>
      <c r="BI93" s="226"/>
      <c r="BJ93" s="226"/>
      <c r="BK93" s="228"/>
      <c r="BL93" s="228"/>
      <c r="BM93" s="228"/>
      <c r="BN93" s="226"/>
      <c r="BO93" s="226"/>
      <c r="BP93" s="226"/>
      <c r="BQ93" s="226"/>
      <c r="BR93" s="226"/>
      <c r="BS93" s="206">
        <v>45383</v>
      </c>
      <c r="BT93" s="228">
        <v>16.843029836980001</v>
      </c>
      <c r="BU93" s="228">
        <v>4.9110828765500001</v>
      </c>
      <c r="BV93" s="226">
        <v>342.9595928304127</v>
      </c>
      <c r="BW93" s="228">
        <v>100</v>
      </c>
      <c r="BX93" s="226"/>
      <c r="BY93" s="226"/>
      <c r="BZ93" s="226"/>
      <c r="CA93" s="122"/>
      <c r="CB93" s="227"/>
      <c r="CC93" s="227"/>
      <c r="CD93" s="227"/>
      <c r="CE93" s="227"/>
      <c r="CF93" s="226"/>
      <c r="CG93" s="227"/>
      <c r="CH93" s="227"/>
      <c r="CI93" s="189"/>
      <c r="CJ93" s="205">
        <v>45412</v>
      </c>
      <c r="CK93" s="101">
        <v>0.13500000000000001</v>
      </c>
      <c r="CL93" s="101">
        <v>1.3566666666666667</v>
      </c>
      <c r="CM93" s="101">
        <v>2.5249999999999999</v>
      </c>
      <c r="CN93" s="101">
        <v>0.38000000000000006</v>
      </c>
      <c r="CO93" s="101">
        <v>3.226666666666667</v>
      </c>
      <c r="CP93" s="227">
        <v>3.1033333333333331</v>
      </c>
      <c r="CQ93" s="99"/>
      <c r="CR93" s="99"/>
      <c r="CS93" s="99"/>
      <c r="CT93" s="99"/>
      <c r="CU93" s="99"/>
      <c r="CV93" s="99"/>
      <c r="CW93" s="99"/>
      <c r="CX93" s="189"/>
      <c r="CY93" s="205">
        <v>45412</v>
      </c>
      <c r="CZ93" s="101">
        <v>0.02</v>
      </c>
      <c r="DA93" s="101">
        <v>2.561666666666667</v>
      </c>
      <c r="DB93" s="101">
        <v>2.5433333333333334</v>
      </c>
      <c r="DC93" s="101">
        <v>0.88</v>
      </c>
      <c r="DD93" s="101">
        <v>3.6866666666666674</v>
      </c>
      <c r="DE93" s="227">
        <v>3.6183333333333336</v>
      </c>
      <c r="DF93" s="207"/>
      <c r="DG93" s="207"/>
      <c r="DH93" s="207"/>
      <c r="DI93" s="207"/>
      <c r="DJ93" s="99"/>
      <c r="DK93" s="99"/>
    </row>
    <row r="94" spans="1:115">
      <c r="B94" s="205">
        <v>45443</v>
      </c>
      <c r="C94" s="101">
        <v>0.51619932757611675</v>
      </c>
      <c r="D94" s="101">
        <v>34.183983459346436</v>
      </c>
      <c r="E94" s="101">
        <v>5.3190240941369371</v>
      </c>
      <c r="F94" s="101">
        <v>-5.7453627031249006</v>
      </c>
      <c r="H94" s="228">
        <v>27177.575000000001</v>
      </c>
      <c r="I94" s="228">
        <v>11870.675999999999</v>
      </c>
      <c r="J94" s="228">
        <v>53174.877</v>
      </c>
      <c r="K94" s="228">
        <v>10271.614</v>
      </c>
      <c r="L94" s="99"/>
      <c r="M94" s="189"/>
      <c r="N94" s="205">
        <v>45443</v>
      </c>
      <c r="O94" s="101">
        <v>0.51619932757611675</v>
      </c>
      <c r="P94" s="101">
        <v>-5.0642522876124918</v>
      </c>
      <c r="Q94" s="101">
        <v>1.7560631230567614</v>
      </c>
      <c r="R94" s="101">
        <v>16.105616698484159</v>
      </c>
      <c r="S94" s="227"/>
      <c r="T94" s="228">
        <v>27177.575000000001</v>
      </c>
      <c r="U94" s="228">
        <v>9992.3520000000008</v>
      </c>
      <c r="V94" s="228">
        <v>8250.2890000000007</v>
      </c>
      <c r="W94" s="228">
        <v>2984.366</v>
      </c>
      <c r="X94" s="99"/>
      <c r="Y94" s="189"/>
      <c r="Z94" s="205">
        <v>42521</v>
      </c>
      <c r="AA94" s="101">
        <v>2.6998960000000007</v>
      </c>
      <c r="AB94" s="101">
        <v>0</v>
      </c>
      <c r="AC94" s="101">
        <v>8.0559771943663296</v>
      </c>
      <c r="AF94" s="227"/>
      <c r="AG94" s="227"/>
      <c r="AI94" s="227"/>
      <c r="AJ94" s="189"/>
      <c r="AK94" s="205">
        <v>45443</v>
      </c>
      <c r="AL94" s="227"/>
      <c r="AM94" s="227">
        <v>0.12169186907932657</v>
      </c>
      <c r="AN94" s="227"/>
      <c r="AO94" s="227">
        <v>2.5176972554430644E-3</v>
      </c>
      <c r="AP94" s="227">
        <v>1.7983285184421045</v>
      </c>
      <c r="AQ94" s="227">
        <v>3.5668015488977516</v>
      </c>
      <c r="AR94" s="227">
        <v>1.53109832702898</v>
      </c>
      <c r="AS94" s="227">
        <v>0.43380936926787783</v>
      </c>
      <c r="AT94" s="227"/>
      <c r="AU94" s="227">
        <v>1.0094944490281481</v>
      </c>
      <c r="AV94" s="227">
        <v>1.4879847478323802</v>
      </c>
      <c r="AW94" s="227"/>
      <c r="AX94" s="227"/>
      <c r="AY94" s="227"/>
      <c r="AZ94" s="189"/>
      <c r="BA94" s="205">
        <v>45443</v>
      </c>
      <c r="BB94" s="101">
        <v>9.1617478653475359</v>
      </c>
      <c r="BC94" s="101">
        <v>2.7938018924917651</v>
      </c>
      <c r="BD94" s="101">
        <v>2.6038053662439165</v>
      </c>
      <c r="BE94" s="226"/>
      <c r="BF94" s="228">
        <v>10324.624</v>
      </c>
      <c r="BG94" s="228">
        <v>40361.938000000002</v>
      </c>
      <c r="BH94" s="228">
        <v>26571.800999999999</v>
      </c>
      <c r="BI94" s="99"/>
      <c r="BJ94" s="99"/>
      <c r="BK94" s="228"/>
      <c r="BL94" s="228"/>
      <c r="BM94" s="228"/>
      <c r="BN94" s="226"/>
      <c r="BO94" s="227"/>
      <c r="BP94" s="227"/>
      <c r="BQ94" s="227"/>
      <c r="BR94" s="189"/>
      <c r="BS94" s="206">
        <v>45413</v>
      </c>
      <c r="BT94" s="228">
        <v>17.385345155349999</v>
      </c>
      <c r="BU94" s="228">
        <v>4.9430793605899996</v>
      </c>
      <c r="BV94" s="226">
        <v>351.71082410610751</v>
      </c>
      <c r="BW94" s="228">
        <v>100</v>
      </c>
      <c r="BX94" s="227"/>
      <c r="BY94" s="227"/>
      <c r="BZ94" s="227"/>
      <c r="CA94" s="122"/>
      <c r="CB94" s="227"/>
      <c r="CC94" s="227"/>
      <c r="CD94" s="227"/>
      <c r="CE94" s="227"/>
      <c r="CF94" s="227"/>
      <c r="CG94" s="227"/>
      <c r="CH94" s="227"/>
      <c r="CI94" s="189"/>
      <c r="CJ94" s="205">
        <v>45443</v>
      </c>
      <c r="CK94" s="101">
        <v>0.13500000000000001</v>
      </c>
      <c r="CL94" s="101">
        <v>1.365</v>
      </c>
      <c r="CM94" s="101">
        <v>2.5033333333333334</v>
      </c>
      <c r="CN94" s="101">
        <v>0.38500000000000006</v>
      </c>
      <c r="CO94" s="101">
        <v>3.1899999999999995</v>
      </c>
      <c r="CP94" s="227">
        <v>3.0366666666666666</v>
      </c>
      <c r="CQ94" s="99"/>
      <c r="CR94" s="99"/>
      <c r="CS94" s="99"/>
      <c r="CT94" s="99"/>
      <c r="CU94" s="99"/>
      <c r="CV94" s="99"/>
      <c r="CW94" s="99"/>
      <c r="CX94" s="189"/>
      <c r="CY94" s="205">
        <v>45443</v>
      </c>
      <c r="CZ94" s="101">
        <v>2.3333333333333334E-2</v>
      </c>
      <c r="DA94" s="101">
        <v>2.6116666666666668</v>
      </c>
      <c r="DB94" s="101">
        <v>2.6</v>
      </c>
      <c r="DC94" s="101">
        <v>0.89333333333333342</v>
      </c>
      <c r="DD94" s="101">
        <v>3.6783333333333332</v>
      </c>
      <c r="DE94" s="227">
        <v>3.5550000000000002</v>
      </c>
      <c r="DF94" s="207"/>
      <c r="DG94" s="207"/>
      <c r="DH94" s="207"/>
      <c r="DI94" s="207"/>
      <c r="DJ94" s="99"/>
      <c r="DK94" s="99"/>
    </row>
    <row r="95" spans="1:115">
      <c r="B95" s="205">
        <v>45473</v>
      </c>
      <c r="C95" s="101">
        <v>0.96936046734963366</v>
      </c>
      <c r="D95" s="101">
        <v>33.486202285165831</v>
      </c>
      <c r="E95" s="101">
        <v>4.3810578763305186</v>
      </c>
      <c r="F95" s="101">
        <v>-11.436940696950959</v>
      </c>
      <c r="H95" s="228">
        <v>27335.96</v>
      </c>
      <c r="I95" s="228">
        <v>11994.076999999999</v>
      </c>
      <c r="J95" s="228">
        <v>53587.921999999999</v>
      </c>
      <c r="K95" s="228">
        <v>10334.016</v>
      </c>
      <c r="L95" s="99"/>
      <c r="M95" s="189"/>
      <c r="N95" s="205">
        <v>45473</v>
      </c>
      <c r="O95" s="101">
        <v>0.96936046734963366</v>
      </c>
      <c r="P95" s="101">
        <v>-4.5404085688997782</v>
      </c>
      <c r="Q95" s="101">
        <v>2.0490947936829151</v>
      </c>
      <c r="R95" s="101">
        <v>16.754159422053917</v>
      </c>
      <c r="S95" s="227"/>
      <c r="T95" s="228">
        <v>27335.96</v>
      </c>
      <c r="U95" s="228">
        <v>10070.375</v>
      </c>
      <c r="V95" s="228">
        <v>8268.4330000000009</v>
      </c>
      <c r="W95" s="228">
        <v>3002.2759999999998</v>
      </c>
      <c r="X95" s="99"/>
      <c r="Y95" s="189"/>
      <c r="Z95" s="205">
        <v>42551</v>
      </c>
      <c r="AA95" s="101">
        <v>2.6490089999999995</v>
      </c>
      <c r="AB95" s="101">
        <v>0</v>
      </c>
      <c r="AC95" s="101">
        <v>7.9929021983715796</v>
      </c>
      <c r="AF95" s="227">
        <v>10.3</v>
      </c>
      <c r="AG95" s="227">
        <v>14.82</v>
      </c>
      <c r="AI95" s="227"/>
      <c r="AJ95" s="189"/>
      <c r="AK95" s="205">
        <v>45473</v>
      </c>
      <c r="AL95" s="227"/>
      <c r="AM95" s="227">
        <v>0.1062849840316928</v>
      </c>
      <c r="AN95" s="227"/>
      <c r="AO95" s="227">
        <v>2.4435183395154483E-3</v>
      </c>
      <c r="AP95" s="227">
        <v>1.7827420405640055</v>
      </c>
      <c r="AQ95" s="227">
        <v>3.57939893543998</v>
      </c>
      <c r="AR95" s="227">
        <v>1.492467279699103</v>
      </c>
      <c r="AS95" s="227">
        <v>0.40766631797220387</v>
      </c>
      <c r="AT95" s="227"/>
      <c r="AU95" s="227">
        <v>0.98659700242761605</v>
      </c>
      <c r="AV95" s="227">
        <v>1.4576663205062079</v>
      </c>
      <c r="AW95" s="227"/>
      <c r="AX95" s="227"/>
      <c r="AY95" s="227"/>
      <c r="AZ95" s="189"/>
      <c r="BA95" s="205">
        <v>45473</v>
      </c>
      <c r="BB95" s="101">
        <v>8.2409645546045915</v>
      </c>
      <c r="BC95" s="101">
        <v>2.3999889793141937</v>
      </c>
      <c r="BD95" s="101">
        <v>2.4509048179308435</v>
      </c>
      <c r="BE95" s="226"/>
      <c r="BF95" s="228">
        <v>10146.626</v>
      </c>
      <c r="BG95" s="228">
        <v>40585.781999999999</v>
      </c>
      <c r="BH95" s="228">
        <v>27026.269</v>
      </c>
      <c r="BI95" s="99"/>
      <c r="BJ95" s="99"/>
      <c r="BK95" s="228"/>
      <c r="BL95" s="228"/>
      <c r="BM95" s="228"/>
      <c r="BN95" s="226"/>
      <c r="BO95" s="227"/>
      <c r="BP95" s="227"/>
      <c r="BQ95" s="227"/>
      <c r="BR95" s="189"/>
      <c r="BS95" s="206">
        <v>45444</v>
      </c>
      <c r="BT95" s="228">
        <v>17.44352663642</v>
      </c>
      <c r="BU95" s="228">
        <v>4.75812958687</v>
      </c>
      <c r="BV95" s="226">
        <v>366.60469871512532</v>
      </c>
      <c r="BW95" s="228">
        <v>100</v>
      </c>
      <c r="BX95" s="227"/>
      <c r="BY95" s="227"/>
      <c r="BZ95" s="227"/>
      <c r="CA95" s="122"/>
      <c r="CB95" s="227"/>
      <c r="CC95" s="227"/>
      <c r="CD95" s="227"/>
      <c r="CE95" s="227"/>
      <c r="CF95" s="227"/>
      <c r="CG95" s="227"/>
      <c r="CH95" s="227"/>
      <c r="CI95" s="189"/>
      <c r="CJ95" s="205">
        <v>45473</v>
      </c>
      <c r="CK95" s="101">
        <v>0.13666666666666669</v>
      </c>
      <c r="CL95" s="101">
        <v>1.3933333333333335</v>
      </c>
      <c r="CM95" s="101">
        <v>2.4916666666666667</v>
      </c>
      <c r="CN95" s="101">
        <v>0.38666666666666671</v>
      </c>
      <c r="CO95" s="101">
        <v>3.1483333333333334</v>
      </c>
      <c r="CP95" s="227">
        <v>2.973333333333334</v>
      </c>
      <c r="CQ95" s="99"/>
      <c r="CR95" s="99"/>
      <c r="CS95" s="99"/>
      <c r="CT95" s="99"/>
      <c r="CU95" s="99"/>
      <c r="CV95" s="99"/>
      <c r="CW95" s="99"/>
      <c r="CX95" s="189"/>
      <c r="CY95" s="205">
        <v>45473</v>
      </c>
      <c r="CZ95" s="101">
        <v>2.8333333333333335E-2</v>
      </c>
      <c r="DA95" s="101">
        <v>2.6949999999999998</v>
      </c>
      <c r="DB95" s="101">
        <v>2.6583333333333337</v>
      </c>
      <c r="DC95" s="101">
        <v>0.89833333333333343</v>
      </c>
      <c r="DD95" s="101">
        <v>3.651666666666666</v>
      </c>
      <c r="DE95" s="227">
        <v>3.4633333333333334</v>
      </c>
      <c r="DF95" s="207"/>
      <c r="DG95" s="207"/>
      <c r="DH95" s="207"/>
      <c r="DI95" s="207"/>
      <c r="DJ95" s="99"/>
      <c r="DK95" s="99"/>
    </row>
    <row r="96" spans="1:115">
      <c r="A96" s="166">
        <v>45504</v>
      </c>
      <c r="B96" s="205">
        <v>45504</v>
      </c>
      <c r="C96" s="101">
        <v>1.0164898345671691</v>
      </c>
      <c r="D96" s="101">
        <v>34.528341942131945</v>
      </c>
      <c r="E96" s="101">
        <v>4.4498050750344076</v>
      </c>
      <c r="F96" s="101">
        <v>-12.896295976691741</v>
      </c>
      <c r="H96" s="228">
        <v>27404.413</v>
      </c>
      <c r="I96" s="228">
        <v>11970.422</v>
      </c>
      <c r="J96" s="228">
        <v>53680.538</v>
      </c>
      <c r="K96" s="228">
        <v>10356.362999999999</v>
      </c>
      <c r="L96" s="99"/>
      <c r="M96" s="189">
        <f>+N96</f>
        <v>45504</v>
      </c>
      <c r="N96" s="205">
        <v>45504</v>
      </c>
      <c r="O96" s="101">
        <v>1.0164898345671691</v>
      </c>
      <c r="P96" s="101">
        <v>-4.7127112296134417</v>
      </c>
      <c r="Q96" s="101">
        <v>2.3730009392833207</v>
      </c>
      <c r="R96" s="101">
        <v>16.194618756984426</v>
      </c>
      <c r="S96" s="227"/>
      <c r="T96" s="228">
        <v>27404.413</v>
      </c>
      <c r="U96" s="228">
        <v>10050.847</v>
      </c>
      <c r="V96" s="228">
        <v>8299.6299999999992</v>
      </c>
      <c r="W96" s="228">
        <v>3041.3069999999998</v>
      </c>
      <c r="X96" s="99"/>
      <c r="Y96" s="189">
        <v>42551</v>
      </c>
      <c r="Z96" s="205">
        <v>42582</v>
      </c>
      <c r="AA96" s="101">
        <v>2.4416379999999998</v>
      </c>
      <c r="AB96" s="101">
        <v>0</v>
      </c>
      <c r="AC96" s="101">
        <v>7.2175962340603004</v>
      </c>
      <c r="AF96" s="227"/>
      <c r="AG96" s="227"/>
      <c r="AI96" s="227"/>
      <c r="AJ96" s="189">
        <v>45504</v>
      </c>
      <c r="AK96" s="205">
        <v>45504</v>
      </c>
      <c r="AL96" s="227"/>
      <c r="AM96" s="227">
        <v>0.10678870802357397</v>
      </c>
      <c r="AN96" s="227"/>
      <c r="AO96" s="227">
        <v>2.3529541395803941E-3</v>
      </c>
      <c r="AP96" s="227">
        <v>1.7434439044515706</v>
      </c>
      <c r="AQ96" s="227">
        <v>3.7181311269077582</v>
      </c>
      <c r="AR96" s="227">
        <v>1.5080118715151305</v>
      </c>
      <c r="AS96" s="227">
        <v>0.39201594277890117</v>
      </c>
      <c r="AT96" s="227"/>
      <c r="AU96" s="227">
        <v>0.98244105393287195</v>
      </c>
      <c r="AV96" s="227">
        <v>1.4613582004121812</v>
      </c>
      <c r="AW96" s="227"/>
      <c r="AX96" s="227"/>
      <c r="AY96" s="227"/>
      <c r="AZ96" s="189">
        <v>45504</v>
      </c>
      <c r="BA96" s="205">
        <v>45504</v>
      </c>
      <c r="BB96" s="101">
        <v>10.507766567669229</v>
      </c>
      <c r="BC96" s="101">
        <v>2.7140747559114553</v>
      </c>
      <c r="BD96" s="101">
        <v>2.3336710685837314</v>
      </c>
      <c r="BE96" s="226"/>
      <c r="BF96" s="228">
        <v>10537.950999999999</v>
      </c>
      <c r="BG96" s="228">
        <v>40930.28</v>
      </c>
      <c r="BH96" s="228">
        <v>27027.571</v>
      </c>
      <c r="BI96" s="99"/>
      <c r="BJ96" s="99"/>
      <c r="BK96" s="228"/>
      <c r="BL96" s="228"/>
      <c r="BM96" s="228"/>
      <c r="BN96" s="226"/>
      <c r="BO96" s="227"/>
      <c r="BP96" s="227"/>
      <c r="BQ96" s="227"/>
      <c r="BR96" s="237">
        <v>45657</v>
      </c>
      <c r="BS96" s="206">
        <v>45474</v>
      </c>
      <c r="BT96" s="228">
        <v>17.52097465216</v>
      </c>
      <c r="BU96" s="228">
        <v>4.8487479977300003</v>
      </c>
      <c r="BV96" s="226">
        <v>361.35049007213109</v>
      </c>
      <c r="BW96" s="228">
        <v>100</v>
      </c>
      <c r="BX96" s="227"/>
      <c r="BY96" s="227"/>
      <c r="BZ96" s="227"/>
      <c r="CA96" s="122"/>
      <c r="CB96" s="227"/>
      <c r="CC96" s="227"/>
      <c r="CD96" s="227"/>
      <c r="CE96" s="227"/>
      <c r="CF96" s="227"/>
      <c r="CG96" s="227"/>
      <c r="CH96" s="227"/>
      <c r="CI96" s="189">
        <v>45488</v>
      </c>
      <c r="CJ96" s="205">
        <v>45504</v>
      </c>
      <c r="CK96" s="101">
        <v>0.13666666666666669</v>
      </c>
      <c r="CL96" s="101">
        <v>1.4033333333333333</v>
      </c>
      <c r="CM96" s="101">
        <v>2.4566666666666666</v>
      </c>
      <c r="CN96" s="101">
        <v>0.38500000000000001</v>
      </c>
      <c r="CO96" s="101">
        <v>3.1166666666666667</v>
      </c>
      <c r="CP96" s="227">
        <v>2.92</v>
      </c>
      <c r="CQ96" s="99"/>
      <c r="CR96" s="99"/>
      <c r="CS96" s="99"/>
      <c r="CT96" s="99"/>
      <c r="CU96" s="99"/>
      <c r="CV96" s="99"/>
      <c r="CW96" s="99"/>
      <c r="CX96" s="189">
        <v>45488</v>
      </c>
      <c r="CY96" s="205">
        <v>45504</v>
      </c>
      <c r="CZ96" s="101">
        <v>3.3333333333333333E-2</v>
      </c>
      <c r="DA96" s="101">
        <v>2.6983333333333328</v>
      </c>
      <c r="DB96" s="101">
        <v>2.625</v>
      </c>
      <c r="DC96" s="101">
        <v>0.89500000000000002</v>
      </c>
      <c r="DD96" s="101">
        <v>3.6133333333333333</v>
      </c>
      <c r="DE96" s="227">
        <v>3.4466666666666668</v>
      </c>
      <c r="DF96" s="207"/>
      <c r="DG96" s="207"/>
      <c r="DH96" s="207"/>
      <c r="DI96" s="207"/>
      <c r="DJ96" s="99"/>
      <c r="DK96" s="99"/>
    </row>
    <row r="97" spans="1:115">
      <c r="B97" s="205">
        <v>45535</v>
      </c>
      <c r="C97" s="101">
        <v>1.3993498379388125</v>
      </c>
      <c r="D97" s="101">
        <v>33.873739570204698</v>
      </c>
      <c r="E97" s="101">
        <v>3.621316527060503</v>
      </c>
      <c r="F97" s="101">
        <v>-13.916200152342773</v>
      </c>
      <c r="H97" s="228">
        <v>27500.758999999998</v>
      </c>
      <c r="I97" s="228">
        <v>12072.939999999999</v>
      </c>
      <c r="J97" s="228">
        <v>53811.675000000003</v>
      </c>
      <c r="K97" s="228">
        <v>10640.203</v>
      </c>
      <c r="L97" s="99"/>
      <c r="M97" s="189"/>
      <c r="N97" s="205">
        <v>45535</v>
      </c>
      <c r="O97" s="101">
        <v>1.3993498379388125</v>
      </c>
      <c r="P97" s="101">
        <v>-4.0760141710657782</v>
      </c>
      <c r="Q97" s="101">
        <v>2.8758324380530054</v>
      </c>
      <c r="R97" s="101">
        <v>15.709824926614191</v>
      </c>
      <c r="S97" s="227"/>
      <c r="T97" s="228">
        <v>27500.758999999998</v>
      </c>
      <c r="U97" s="228">
        <v>10048.991</v>
      </c>
      <c r="V97" s="228">
        <v>8341.4410000000007</v>
      </c>
      <c r="W97" s="228">
        <v>3067.14</v>
      </c>
      <c r="X97" s="99"/>
      <c r="Y97" s="189"/>
      <c r="Z97" s="205">
        <v>42613</v>
      </c>
      <c r="AA97" s="101">
        <v>2.2048429999999999</v>
      </c>
      <c r="AB97" s="101">
        <v>0</v>
      </c>
      <c r="AC97" s="101">
        <v>6.6077661113107196</v>
      </c>
      <c r="AF97" s="227"/>
      <c r="AG97" s="227"/>
      <c r="AI97" s="227"/>
      <c r="AJ97" s="189"/>
      <c r="AK97" s="205">
        <v>45535</v>
      </c>
      <c r="AL97" s="227"/>
      <c r="AM97" s="227">
        <v>0.10513357439187875</v>
      </c>
      <c r="AN97" s="227"/>
      <c r="AO97" s="227">
        <v>1.5954270439791681E-3</v>
      </c>
      <c r="AP97" s="227">
        <v>1.747384093335147</v>
      </c>
      <c r="AQ97" s="227">
        <v>3.7388084984391874</v>
      </c>
      <c r="AR97" s="227">
        <v>1.5392530325996718</v>
      </c>
      <c r="AS97" s="227">
        <v>0.40258842670519496</v>
      </c>
      <c r="AT97" s="227"/>
      <c r="AU97" s="227">
        <v>0.99150120190458024</v>
      </c>
      <c r="AV97" s="227">
        <v>1.4831790848737598</v>
      </c>
      <c r="AW97" s="227"/>
      <c r="AX97" s="227"/>
      <c r="AY97" s="227"/>
      <c r="AZ97" s="189"/>
      <c r="BA97" s="205">
        <v>45535</v>
      </c>
      <c r="BB97" s="101">
        <v>8.4335894836167213</v>
      </c>
      <c r="BC97" s="101">
        <v>1.742127486809153</v>
      </c>
      <c r="BD97" s="101">
        <v>2.278301487438128</v>
      </c>
      <c r="BE97" s="226"/>
      <c r="BF97" s="228">
        <v>10580.324000000001</v>
      </c>
      <c r="BG97" s="228">
        <v>40907.504000000001</v>
      </c>
      <c r="BH97" s="228">
        <v>27000.187999999998</v>
      </c>
      <c r="BI97" s="99"/>
      <c r="BJ97" s="99"/>
      <c r="BK97" s="228"/>
      <c r="BL97" s="228"/>
      <c r="BM97" s="228"/>
      <c r="BN97" s="226"/>
      <c r="BO97" s="227"/>
      <c r="BP97" s="227"/>
      <c r="BQ97" s="227"/>
      <c r="BR97" s="189"/>
      <c r="BS97" s="206">
        <v>45505</v>
      </c>
      <c r="BT97" s="228">
        <v>18.041106513980001</v>
      </c>
      <c r="BU97" s="228">
        <v>4.8665628297900003</v>
      </c>
      <c r="BV97" s="226">
        <v>370.71557781076677</v>
      </c>
      <c r="BW97" s="228">
        <v>100</v>
      </c>
      <c r="BX97" s="227"/>
      <c r="BY97" s="227"/>
      <c r="BZ97" s="227"/>
      <c r="CA97" s="122"/>
      <c r="CB97" s="227"/>
      <c r="CC97" s="227"/>
      <c r="CD97" s="227"/>
      <c r="CE97" s="227"/>
      <c r="CF97" s="227"/>
      <c r="CG97" s="227"/>
      <c r="CH97" s="227"/>
      <c r="CI97" s="189"/>
      <c r="CJ97" s="205">
        <v>45535</v>
      </c>
      <c r="CK97" s="101">
        <v>0.13666666666666669</v>
      </c>
      <c r="CL97" s="101">
        <v>1.4366666666666668</v>
      </c>
      <c r="CM97" s="101">
        <v>2.4183333333333334</v>
      </c>
      <c r="CN97" s="101">
        <v>0.38499999999999995</v>
      </c>
      <c r="CO97" s="101">
        <v>3.08</v>
      </c>
      <c r="CP97" s="227">
        <v>2.8850000000000002</v>
      </c>
      <c r="CQ97" s="99"/>
      <c r="CR97" s="99"/>
      <c r="CS97" s="99"/>
      <c r="CT97" s="99"/>
      <c r="CU97" s="99"/>
      <c r="CV97" s="99"/>
      <c r="CW97" s="99"/>
      <c r="CX97" s="189"/>
      <c r="CY97" s="205">
        <v>45535</v>
      </c>
      <c r="CZ97" s="101">
        <v>3.6666666666666667E-2</v>
      </c>
      <c r="DA97" s="101">
        <v>2.67</v>
      </c>
      <c r="DB97" s="101">
        <v>2.6133333333333337</v>
      </c>
      <c r="DC97" s="101">
        <v>0.89500000000000002</v>
      </c>
      <c r="DD97" s="101">
        <v>3.5750000000000006</v>
      </c>
      <c r="DE97" s="227">
        <v>3.3699999999999997</v>
      </c>
      <c r="DF97" s="207"/>
      <c r="DG97" s="207"/>
      <c r="DH97" s="207"/>
      <c r="DI97" s="207"/>
      <c r="DJ97" s="99"/>
      <c r="DK97" s="99"/>
    </row>
    <row r="98" spans="1:115">
      <c r="B98" s="205">
        <v>45565</v>
      </c>
      <c r="C98" s="101">
        <v>4.4437381730622727</v>
      </c>
      <c r="D98" s="101">
        <v>30.831237695371904</v>
      </c>
      <c r="E98" s="101">
        <v>3.8514565381311039</v>
      </c>
      <c r="F98" s="101">
        <v>-20.008609891571304</v>
      </c>
      <c r="H98" s="228">
        <v>28284.602999999999</v>
      </c>
      <c r="I98" s="228">
        <v>12095.344000000001</v>
      </c>
      <c r="J98" s="228">
        <v>53948.224999999999</v>
      </c>
      <c r="K98" s="228">
        <v>9807.1980000000003</v>
      </c>
      <c r="L98" s="99"/>
      <c r="M98" s="189"/>
      <c r="N98" s="205">
        <v>45565</v>
      </c>
      <c r="O98" s="101">
        <v>4.4437381730622727</v>
      </c>
      <c r="P98" s="101">
        <v>-3.4083250758559558</v>
      </c>
      <c r="Q98" s="101">
        <v>3.0477757036617703</v>
      </c>
      <c r="R98" s="101">
        <v>15.161623035654648</v>
      </c>
      <c r="S98" s="227"/>
      <c r="T98" s="228">
        <v>28284.602999999999</v>
      </c>
      <c r="U98" s="228">
        <v>10044.236000000001</v>
      </c>
      <c r="V98" s="228">
        <v>8362.1579999999994</v>
      </c>
      <c r="W98" s="228">
        <v>3091.7130000000002</v>
      </c>
      <c r="X98" s="99"/>
      <c r="Y98" s="189"/>
      <c r="Z98" s="205">
        <v>42643</v>
      </c>
      <c r="AA98" s="101">
        <v>2.1054569999999999</v>
      </c>
      <c r="AB98" s="101">
        <v>0</v>
      </c>
      <c r="AC98" s="101">
        <v>6.3642798577790796</v>
      </c>
      <c r="AF98" s="227"/>
      <c r="AG98" s="227"/>
      <c r="AI98" s="227"/>
      <c r="AJ98" s="189"/>
      <c r="AK98" s="205">
        <v>45565</v>
      </c>
      <c r="AL98" s="227"/>
      <c r="AM98" s="227">
        <v>6.9613484741834764E-2</v>
      </c>
      <c r="AN98" s="227"/>
      <c r="AO98" s="227">
        <v>1.0291576600307445E-2</v>
      </c>
      <c r="AP98" s="227">
        <v>1.7049425787894357</v>
      </c>
      <c r="AQ98" s="227">
        <v>3.9700559392896122</v>
      </c>
      <c r="AR98" s="227">
        <v>1.5273822285478977</v>
      </c>
      <c r="AS98" s="227">
        <v>0.37213208593994057</v>
      </c>
      <c r="AT98" s="227"/>
      <c r="AU98" s="227">
        <v>0.97663117015048073</v>
      </c>
      <c r="AV98" s="227">
        <v>1.4707118057882602</v>
      </c>
      <c r="AW98" s="227"/>
      <c r="AX98" s="227"/>
      <c r="AY98" s="227"/>
      <c r="AZ98" s="189"/>
      <c r="BA98" s="205">
        <v>45565</v>
      </c>
      <c r="BB98" s="101">
        <v>8.1989235021678208</v>
      </c>
      <c r="BC98" s="101">
        <v>2.116986817786537</v>
      </c>
      <c r="BD98" s="101">
        <v>2.6479516287267746</v>
      </c>
      <c r="BE98" s="226"/>
      <c r="BF98" s="228">
        <v>10649.65</v>
      </c>
      <c r="BG98" s="228">
        <v>41072.798000000003</v>
      </c>
      <c r="BH98" s="228">
        <v>27008.03</v>
      </c>
      <c r="BI98" s="99"/>
      <c r="BJ98" s="99"/>
      <c r="BK98" s="228"/>
      <c r="BL98" s="228"/>
      <c r="BM98" s="228"/>
      <c r="BN98" s="226"/>
      <c r="BO98" s="227"/>
      <c r="BP98" s="227"/>
      <c r="BQ98" s="227"/>
      <c r="BR98" s="189"/>
      <c r="BS98" s="206">
        <v>45536</v>
      </c>
      <c r="BT98" s="228">
        <v>17.122990603489999</v>
      </c>
      <c r="BU98" s="228">
        <v>5.2415103314099998</v>
      </c>
      <c r="BV98" s="226">
        <v>326.68047033847597</v>
      </c>
      <c r="BW98" s="228">
        <v>100</v>
      </c>
      <c r="BX98" s="227"/>
      <c r="BY98" s="227"/>
      <c r="BZ98" s="227"/>
      <c r="CA98" s="122"/>
      <c r="CB98" s="227"/>
      <c r="CC98" s="227"/>
      <c r="CD98" s="227"/>
      <c r="CE98" s="227"/>
      <c r="CF98" s="227"/>
      <c r="CG98" s="227"/>
      <c r="CH98" s="227"/>
      <c r="CI98" s="189"/>
      <c r="CJ98" s="205">
        <v>45565</v>
      </c>
      <c r="CK98" s="101">
        <v>0.13500000000000001</v>
      </c>
      <c r="CL98" s="101">
        <v>1.4783333333333335</v>
      </c>
      <c r="CM98" s="101">
        <v>2.3883333333333332</v>
      </c>
      <c r="CN98" s="101">
        <v>0.38166666666666665</v>
      </c>
      <c r="CO98" s="101">
        <v>3.043333333333333</v>
      </c>
      <c r="CP98" s="227">
        <v>2.9083333333333337</v>
      </c>
      <c r="CQ98" s="99"/>
      <c r="CR98" s="99"/>
      <c r="CS98" s="99"/>
      <c r="CT98" s="99"/>
      <c r="CU98" s="99"/>
      <c r="CV98" s="99"/>
      <c r="CW98" s="99"/>
      <c r="CX98" s="189"/>
      <c r="CY98" s="205">
        <v>45565</v>
      </c>
      <c r="CZ98" s="101">
        <v>3.8333333333333337E-2</v>
      </c>
      <c r="DA98" s="101">
        <v>2.6166666666666667</v>
      </c>
      <c r="DB98" s="101">
        <v>2.6533333333333329</v>
      </c>
      <c r="DC98" s="101">
        <v>0.89</v>
      </c>
      <c r="DD98" s="101">
        <v>3.5083333333333342</v>
      </c>
      <c r="DE98" s="227">
        <v>3.288333333333334</v>
      </c>
      <c r="DF98" s="207"/>
      <c r="DG98" s="207"/>
      <c r="DH98" s="207"/>
      <c r="DI98" s="207"/>
      <c r="DJ98" s="99"/>
      <c r="DK98" s="99"/>
    </row>
    <row r="99" spans="1:115">
      <c r="B99" s="205">
        <v>45596</v>
      </c>
      <c r="C99" s="101">
        <v>4.0309621233791448</v>
      </c>
      <c r="D99" s="101">
        <v>29.10575220726923</v>
      </c>
      <c r="E99" s="101">
        <v>3.1680934043867515</v>
      </c>
      <c r="F99" s="101">
        <v>-19.508273846442737</v>
      </c>
      <c r="H99" s="228">
        <v>28349.181</v>
      </c>
      <c r="I99" s="228">
        <v>12272.909</v>
      </c>
      <c r="J99" s="228">
        <v>53935.425000000003</v>
      </c>
      <c r="K99" s="228">
        <v>9404.8359999999993</v>
      </c>
      <c r="L99" s="99"/>
      <c r="M99" s="189"/>
      <c r="N99" s="205">
        <v>45596</v>
      </c>
      <c r="O99" s="101">
        <v>4.0309621233791448</v>
      </c>
      <c r="P99" s="101">
        <v>-4.4079077876200801</v>
      </c>
      <c r="Q99" s="101">
        <v>3.3512890628797587</v>
      </c>
      <c r="R99" s="101">
        <v>14.512936589052883</v>
      </c>
      <c r="S99" s="227"/>
      <c r="T99" s="228">
        <v>28349.181</v>
      </c>
      <c r="U99" s="228">
        <v>10023.174999999999</v>
      </c>
      <c r="V99" s="228">
        <v>8398.4259999999995</v>
      </c>
      <c r="W99" s="228">
        <v>3127.0540000000001</v>
      </c>
      <c r="X99" s="99"/>
      <c r="Y99" s="189"/>
      <c r="Z99" s="205">
        <v>42674</v>
      </c>
      <c r="AA99" s="101">
        <v>2.0692879999999998</v>
      </c>
      <c r="AB99" s="101">
        <v>3.6928549029999997</v>
      </c>
      <c r="AC99" s="101">
        <v>6.2311419615561903</v>
      </c>
      <c r="AD99" s="101">
        <v>8.8971849207727356</v>
      </c>
      <c r="AE99" s="101">
        <v>12.794245535908702</v>
      </c>
      <c r="AF99" s="227">
        <v>5.0438494935730462</v>
      </c>
      <c r="AG99" s="227">
        <v>8.8971849207727356</v>
      </c>
      <c r="AI99" s="227"/>
      <c r="AJ99" s="189"/>
      <c r="AK99" s="205">
        <v>45596</v>
      </c>
      <c r="AL99" s="227"/>
      <c r="AM99" s="227">
        <v>7.2729561785107547E-2</v>
      </c>
      <c r="AN99" s="227"/>
      <c r="AO99" s="227">
        <v>1.7870400113009166E-2</v>
      </c>
      <c r="AP99" s="227">
        <v>1.7509222466015253</v>
      </c>
      <c r="AQ99" s="227">
        <v>4.1085652981315199</v>
      </c>
      <c r="AR99" s="227">
        <v>1.5442056083094067</v>
      </c>
      <c r="AS99" s="227">
        <v>0.38208924915388126</v>
      </c>
      <c r="AT99" s="227"/>
      <c r="AU99" s="227">
        <v>1.003964385591688</v>
      </c>
      <c r="AV99" s="227">
        <v>1.5223018607904517</v>
      </c>
      <c r="AW99" s="227"/>
      <c r="AX99" s="227"/>
      <c r="AY99" s="227"/>
      <c r="AZ99" s="189"/>
      <c r="BA99" s="205">
        <v>45596</v>
      </c>
      <c r="BB99" s="101">
        <v>7.8432463995678159</v>
      </c>
      <c r="BC99" s="101">
        <v>1.9376894039031534</v>
      </c>
      <c r="BD99" s="101">
        <v>2.7236285824168371</v>
      </c>
      <c r="BE99" s="226"/>
      <c r="BF99" s="228">
        <v>10791.342000000001</v>
      </c>
      <c r="BG99" s="228">
        <v>41078.32</v>
      </c>
      <c r="BH99" s="228">
        <v>26939.664000000001</v>
      </c>
      <c r="BI99" s="99"/>
      <c r="BJ99" s="99"/>
      <c r="BK99" s="228"/>
      <c r="BL99" s="228"/>
      <c r="BM99" s="228"/>
      <c r="BN99" s="226"/>
      <c r="BO99" s="227"/>
      <c r="BP99" s="227"/>
      <c r="BQ99" s="227"/>
      <c r="BR99" s="189"/>
      <c r="BS99" s="206">
        <v>45566</v>
      </c>
      <c r="BT99" s="228">
        <v>16.810156993269999</v>
      </c>
      <c r="BU99" s="228">
        <v>5.1299235303600002</v>
      </c>
      <c r="BV99" s="226">
        <v>327.68825682846625</v>
      </c>
      <c r="BW99" s="228">
        <v>100</v>
      </c>
      <c r="BX99" s="227"/>
      <c r="BY99" s="227"/>
      <c r="BZ99" s="227"/>
      <c r="CA99" s="122"/>
      <c r="CB99" s="227"/>
      <c r="CC99" s="227"/>
      <c r="CD99" s="227"/>
      <c r="CE99" s="227"/>
      <c r="CF99" s="227"/>
      <c r="CG99" s="227"/>
      <c r="CH99" s="227"/>
      <c r="CI99" s="189"/>
      <c r="CJ99" s="205">
        <v>45596</v>
      </c>
      <c r="CK99" s="101">
        <v>0.13333333333333333</v>
      </c>
      <c r="CL99" s="101">
        <v>1.5200000000000002</v>
      </c>
      <c r="CM99" s="101">
        <v>2.3450000000000002</v>
      </c>
      <c r="CN99" s="101">
        <v>0.37666666666666665</v>
      </c>
      <c r="CO99" s="101">
        <v>2.9766666666666666</v>
      </c>
      <c r="CP99" s="227">
        <v>2.8516666666666666</v>
      </c>
      <c r="CQ99" s="99"/>
      <c r="CR99" s="99"/>
      <c r="CS99" s="99"/>
      <c r="CT99" s="99"/>
      <c r="CU99" s="99"/>
      <c r="CV99" s="99"/>
      <c r="CW99" s="99"/>
      <c r="CX99" s="189"/>
      <c r="CY99" s="205">
        <v>45596</v>
      </c>
      <c r="CZ99" s="101">
        <v>3.8333333333333337E-2</v>
      </c>
      <c r="DA99" s="101">
        <v>2.5866666666666664</v>
      </c>
      <c r="DB99" s="101">
        <v>2.6533333333333333</v>
      </c>
      <c r="DC99" s="101">
        <v>0.875</v>
      </c>
      <c r="DD99" s="101">
        <v>3.4066666666666663</v>
      </c>
      <c r="DE99" s="227">
        <v>3.2116666666666664</v>
      </c>
      <c r="DF99" s="207"/>
      <c r="DG99" s="207"/>
      <c r="DH99" s="207"/>
      <c r="DI99" s="207"/>
      <c r="DJ99" s="99"/>
      <c r="DK99" s="99"/>
    </row>
    <row r="100" spans="1:115">
      <c r="B100" s="205">
        <v>45626</v>
      </c>
      <c r="C100" s="101">
        <v>4.7509194159730317</v>
      </c>
      <c r="D100" s="101">
        <v>29.976882259321648</v>
      </c>
      <c r="E100" s="101">
        <v>2.7447144389949552</v>
      </c>
      <c r="F100" s="101">
        <v>-26.251592646817489</v>
      </c>
      <c r="H100" s="228">
        <v>28506.646000000001</v>
      </c>
      <c r="I100" s="228">
        <v>12477.201000000001</v>
      </c>
      <c r="J100" s="228">
        <v>53982.485999999997</v>
      </c>
      <c r="K100" s="228">
        <v>9131.4570000000003</v>
      </c>
      <c r="L100" s="99"/>
      <c r="M100" s="189"/>
      <c r="N100" s="205">
        <v>45626</v>
      </c>
      <c r="O100" s="101">
        <v>4.7509194159730317</v>
      </c>
      <c r="P100" s="101">
        <v>-3.238541608617107</v>
      </c>
      <c r="Q100" s="101">
        <v>3.7586959455257585</v>
      </c>
      <c r="R100" s="101">
        <v>13.935386148883966</v>
      </c>
      <c r="S100" s="227"/>
      <c r="T100" s="228">
        <v>28506.646000000001</v>
      </c>
      <c r="U100" s="228">
        <v>10053.352000000001</v>
      </c>
      <c r="V100" s="228">
        <v>8442.6769999999997</v>
      </c>
      <c r="W100" s="228">
        <v>3150.22</v>
      </c>
      <c r="X100" s="99"/>
      <c r="Y100" s="189"/>
      <c r="Z100" s="205">
        <v>42704</v>
      </c>
      <c r="AA100" s="101">
        <v>2.0123470000000001</v>
      </c>
      <c r="AB100" s="101">
        <v>3.8460702070000004</v>
      </c>
      <c r="AC100" s="101">
        <v>6.0371990898501497</v>
      </c>
      <c r="AD100" s="101">
        <v>9.2604083496670135</v>
      </c>
      <c r="AE100" s="101">
        <v>12.563225753483023</v>
      </c>
      <c r="AF100" s="227">
        <v>4.7794894868598403</v>
      </c>
      <c r="AG100" s="227">
        <v>9.2604083496670135</v>
      </c>
      <c r="AI100" s="227"/>
      <c r="AJ100" s="189"/>
      <c r="AK100" s="205">
        <v>45626</v>
      </c>
      <c r="AL100" s="227"/>
      <c r="AM100" s="227">
        <v>6.3462308051125557E-2</v>
      </c>
      <c r="AN100" s="227"/>
      <c r="AO100" s="227">
        <v>1.7653335318096246E-2</v>
      </c>
      <c r="AP100" s="227">
        <v>1.7970698506848097</v>
      </c>
      <c r="AQ100" s="227">
        <v>4.1209823959815077</v>
      </c>
      <c r="AR100" s="227">
        <v>1.5504769057665644</v>
      </c>
      <c r="AS100" s="227">
        <v>0.36408347552554043</v>
      </c>
      <c r="AT100" s="227"/>
      <c r="AU100" s="227">
        <v>1.0150942661675906</v>
      </c>
      <c r="AV100" s="227">
        <v>1.5485750656628989</v>
      </c>
      <c r="AW100" s="227"/>
      <c r="AX100" s="227"/>
      <c r="AY100" s="227"/>
      <c r="AZ100" s="189"/>
      <c r="BA100" s="205">
        <v>45626</v>
      </c>
      <c r="BB100" s="101">
        <v>4.3038012775206358</v>
      </c>
      <c r="BC100" s="101">
        <v>1.3315093740577044</v>
      </c>
      <c r="BD100" s="101">
        <v>2.9254679130735539</v>
      </c>
      <c r="BE100" s="226"/>
      <c r="BF100" s="228">
        <v>10675.638000000001</v>
      </c>
      <c r="BG100" s="228">
        <v>41021.659</v>
      </c>
      <c r="BH100" s="228">
        <v>26966.698</v>
      </c>
      <c r="BI100" s="99"/>
      <c r="BJ100" s="99"/>
      <c r="BK100" s="228"/>
      <c r="BL100" s="228"/>
      <c r="BM100" s="228"/>
      <c r="BN100" s="226"/>
      <c r="BO100" s="227"/>
      <c r="BP100" s="227"/>
      <c r="BQ100" s="227"/>
      <c r="BR100" s="189"/>
      <c r="BS100" s="206">
        <v>45597</v>
      </c>
      <c r="BT100" s="228">
        <v>16.886459225069999</v>
      </c>
      <c r="BU100" s="228">
        <v>5.3660456748399996</v>
      </c>
      <c r="BV100" s="226">
        <v>314.6909334791211</v>
      </c>
      <c r="BW100" s="228">
        <v>100</v>
      </c>
      <c r="BX100" s="227"/>
      <c r="BY100" s="227"/>
      <c r="BZ100" s="227"/>
      <c r="CA100" s="122"/>
      <c r="CB100" s="227"/>
      <c r="CC100" s="227"/>
      <c r="CD100" s="227"/>
      <c r="CE100" s="227"/>
      <c r="CF100" s="227"/>
      <c r="CG100" s="227"/>
      <c r="CH100" s="227"/>
      <c r="CI100" s="189"/>
      <c r="CJ100" s="205">
        <v>45626</v>
      </c>
      <c r="CK100" s="101">
        <v>0.13166666666666668</v>
      </c>
      <c r="CL100" s="101">
        <v>1.5350000000000001</v>
      </c>
      <c r="CM100" s="101">
        <v>2.3083333333333336</v>
      </c>
      <c r="CN100" s="101">
        <v>0.37000000000000005</v>
      </c>
      <c r="CO100" s="101">
        <v>2.893333333333334</v>
      </c>
      <c r="CP100" s="227">
        <v>2.7850000000000001</v>
      </c>
      <c r="CQ100" s="99"/>
      <c r="CR100" s="99"/>
      <c r="CS100" s="99"/>
      <c r="CT100" s="99"/>
      <c r="CU100" s="99"/>
      <c r="CV100" s="99"/>
      <c r="CW100" s="99"/>
      <c r="CX100" s="189"/>
      <c r="CY100" s="205">
        <v>45626</v>
      </c>
      <c r="CZ100" s="101">
        <v>3.8333333333333337E-2</v>
      </c>
      <c r="DA100" s="101">
        <v>2.4883333333333337</v>
      </c>
      <c r="DB100" s="101">
        <v>2.5533333333333337</v>
      </c>
      <c r="DC100" s="101">
        <v>0.85833333333333339</v>
      </c>
      <c r="DD100" s="101">
        <v>3.2849999999999997</v>
      </c>
      <c r="DE100" s="227">
        <v>3.0649999999999999</v>
      </c>
      <c r="DF100" s="207"/>
      <c r="DG100" s="207"/>
      <c r="DH100" s="207"/>
      <c r="DI100" s="207"/>
      <c r="DJ100" s="99"/>
      <c r="DK100" s="99"/>
    </row>
    <row r="101" spans="1:115">
      <c r="B101" s="205">
        <v>45657</v>
      </c>
      <c r="C101" s="101">
        <v>5.4621530036235155</v>
      </c>
      <c r="D101" s="101">
        <v>33.581779049138106</v>
      </c>
      <c r="E101" s="101">
        <v>2.1734753304034626</v>
      </c>
      <c r="F101" s="101">
        <v>-30.626829713943295</v>
      </c>
      <c r="H101" s="228">
        <v>28405.440999999999</v>
      </c>
      <c r="I101" s="228">
        <v>13111.796999999999</v>
      </c>
      <c r="J101" s="228">
        <v>54235.951000000001</v>
      </c>
      <c r="K101" s="228">
        <v>8854.0450000000001</v>
      </c>
      <c r="L101" s="99"/>
      <c r="M101" s="189"/>
      <c r="N101" s="205">
        <v>45657</v>
      </c>
      <c r="O101" s="101">
        <v>5.4621530036235155</v>
      </c>
      <c r="P101" s="101">
        <v>-2.0654113472324154</v>
      </c>
      <c r="Q101" s="101">
        <v>3.9180119561297744</v>
      </c>
      <c r="R101" s="101">
        <v>13.523086299637587</v>
      </c>
      <c r="S101" s="227"/>
      <c r="T101" s="228">
        <v>28405.440999999999</v>
      </c>
      <c r="U101" s="228">
        <v>9762.2049999999999</v>
      </c>
      <c r="V101" s="228">
        <v>8472.5810000000001</v>
      </c>
      <c r="W101" s="228">
        <v>3160.8879999999999</v>
      </c>
      <c r="X101" s="99"/>
      <c r="Y101" s="189"/>
      <c r="Z101" s="205">
        <v>42735</v>
      </c>
      <c r="AA101" s="101">
        <v>1.8481601909999998</v>
      </c>
      <c r="AB101" s="101">
        <v>3.4958254579999997</v>
      </c>
      <c r="AC101" s="101">
        <v>5.4531642870778603</v>
      </c>
      <c r="AD101" s="101">
        <v>8.4884027141632963</v>
      </c>
      <c r="AE101" s="101">
        <v>11.602947906208481</v>
      </c>
      <c r="AF101" s="227">
        <v>5.1602093363796495</v>
      </c>
      <c r="AG101" s="227">
        <v>8.4884027141632963</v>
      </c>
      <c r="AI101" s="227"/>
      <c r="AJ101" s="189"/>
      <c r="AK101" s="205">
        <v>45657</v>
      </c>
      <c r="AL101" s="227"/>
      <c r="AM101" s="227">
        <v>5.7655255193778794E-2</v>
      </c>
      <c r="AN101" s="227"/>
      <c r="AO101" s="227">
        <v>1.7278735096910375E-2</v>
      </c>
      <c r="AP101" s="227">
        <v>1.7509009774641444</v>
      </c>
      <c r="AQ101" s="227">
        <v>4.157319441767136</v>
      </c>
      <c r="AR101" s="227">
        <v>1.5361657195922416</v>
      </c>
      <c r="AS101" s="227">
        <v>0.27733182582072752</v>
      </c>
      <c r="AT101" s="227"/>
      <c r="AU101" s="227">
        <v>0.9783527745522248</v>
      </c>
      <c r="AV101" s="227">
        <v>1.5326113606208471</v>
      </c>
      <c r="AW101" s="227"/>
      <c r="AX101" s="227"/>
      <c r="AY101" s="227"/>
      <c r="AZ101" s="189"/>
      <c r="BA101" s="205">
        <v>45657</v>
      </c>
      <c r="BB101" s="101">
        <v>-0.33783151155758473</v>
      </c>
      <c r="BC101" s="101">
        <v>1.3716456238145103</v>
      </c>
      <c r="BD101" s="101">
        <v>2.9966953731452417</v>
      </c>
      <c r="BE101" s="226"/>
      <c r="BF101" s="228">
        <v>10910.485000000001</v>
      </c>
      <c r="BG101" s="228">
        <v>41625.067999999999</v>
      </c>
      <c r="BH101" s="228">
        <v>27308.894</v>
      </c>
      <c r="BI101" s="99"/>
      <c r="BJ101" s="99"/>
      <c r="BK101" s="228"/>
      <c r="BL101" s="228"/>
      <c r="BM101" s="228"/>
      <c r="BN101" s="226"/>
      <c r="BO101" s="227"/>
      <c r="BP101" s="227"/>
      <c r="BQ101" s="227"/>
      <c r="BR101" s="189"/>
      <c r="BS101" s="206">
        <v>45627</v>
      </c>
      <c r="BT101" s="228">
        <v>17.05460995168</v>
      </c>
      <c r="BU101" s="228">
        <v>5.3985490239100002</v>
      </c>
      <c r="BV101" s="226">
        <v>315.91099527198293</v>
      </c>
      <c r="BW101" s="228">
        <v>100</v>
      </c>
      <c r="BX101" s="227"/>
      <c r="BY101" s="227"/>
      <c r="BZ101" s="227"/>
      <c r="CA101" s="122"/>
      <c r="CB101" s="227"/>
      <c r="CC101" s="227"/>
      <c r="CD101" s="227"/>
      <c r="CE101" s="227"/>
      <c r="CF101" s="227"/>
      <c r="CG101" s="227"/>
      <c r="CH101" s="227"/>
      <c r="CI101" s="189"/>
      <c r="CJ101" s="205">
        <v>45657</v>
      </c>
      <c r="CK101" s="101">
        <v>0.13</v>
      </c>
      <c r="CL101" s="101">
        <v>1.5183333333333333</v>
      </c>
      <c r="CM101" s="101">
        <v>2.2533333333333334</v>
      </c>
      <c r="CN101" s="101">
        <v>0.36499999999999999</v>
      </c>
      <c r="CO101" s="101">
        <v>2.7949999999999999</v>
      </c>
      <c r="CP101" s="227">
        <v>2.7016666666666667</v>
      </c>
      <c r="CQ101" s="99"/>
      <c r="CR101" s="99"/>
      <c r="CS101" s="99"/>
      <c r="CT101" s="99"/>
      <c r="CU101" s="99"/>
      <c r="CV101" s="99"/>
      <c r="CW101" s="99"/>
      <c r="CX101" s="189"/>
      <c r="CY101" s="205">
        <v>45657</v>
      </c>
      <c r="CZ101" s="101">
        <v>3.6666666666666667E-2</v>
      </c>
      <c r="DA101" s="101">
        <v>2.4116666666666666</v>
      </c>
      <c r="DB101" s="101">
        <v>2.4516666666666667</v>
      </c>
      <c r="DC101" s="101">
        <v>0.84166666666666645</v>
      </c>
      <c r="DD101" s="101">
        <v>3.1616666666666671</v>
      </c>
      <c r="DE101" s="227">
        <v>2.94</v>
      </c>
      <c r="DF101" s="207"/>
      <c r="DG101" s="207"/>
      <c r="DH101" s="207"/>
      <c r="DI101" s="207"/>
      <c r="DJ101" s="99"/>
      <c r="DK101" s="99"/>
    </row>
    <row r="102" spans="1:115">
      <c r="B102" s="205">
        <v>45688</v>
      </c>
      <c r="C102" s="101">
        <v>6.3045422536257556</v>
      </c>
      <c r="D102" s="101">
        <v>32.263695136577475</v>
      </c>
      <c r="E102" s="101">
        <v>4.5718654245147539</v>
      </c>
      <c r="F102" s="101">
        <v>-24.044344669968908</v>
      </c>
      <c r="H102" s="228">
        <v>28621.52</v>
      </c>
      <c r="I102" s="228">
        <v>13637.125</v>
      </c>
      <c r="J102" s="228">
        <v>54960.582999999999</v>
      </c>
      <c r="K102" s="228">
        <v>8996.56</v>
      </c>
      <c r="L102" s="99"/>
      <c r="M102" s="189"/>
      <c r="N102" s="205">
        <v>45688</v>
      </c>
      <c r="O102" s="101">
        <v>6.3045422536257556</v>
      </c>
      <c r="P102" s="101">
        <v>-0.34258491127908686</v>
      </c>
      <c r="Q102" s="101">
        <v>4.1983796842370413</v>
      </c>
      <c r="R102" s="101">
        <v>13.086753231240046</v>
      </c>
      <c r="S102" s="227"/>
      <c r="T102" s="228">
        <v>28621.52</v>
      </c>
      <c r="U102" s="228">
        <v>9935.9269999999997</v>
      </c>
      <c r="V102" s="228">
        <v>8493.857</v>
      </c>
      <c r="W102" s="228">
        <v>3180.9630000000002</v>
      </c>
      <c r="X102" s="99"/>
      <c r="Y102" s="189"/>
      <c r="Z102" s="205">
        <v>42766</v>
      </c>
      <c r="AA102" s="101">
        <v>1.8096628049999999</v>
      </c>
      <c r="AB102" s="101">
        <v>3.3329421000000004</v>
      </c>
      <c r="AC102" s="101">
        <v>5.3896093931830302</v>
      </c>
      <c r="AD102" s="101">
        <v>8.14345402085595</v>
      </c>
      <c r="AE102" s="101">
        <v>11.579470398838511</v>
      </c>
      <c r="AF102" s="227">
        <v>4.1522416367297668</v>
      </c>
      <c r="AG102" s="227">
        <v>8.14345402085595</v>
      </c>
      <c r="AI102" s="227"/>
      <c r="AJ102" s="189"/>
      <c r="AK102" s="205">
        <v>45688</v>
      </c>
      <c r="AL102" s="227"/>
      <c r="AM102" s="227">
        <v>5.6947797868904103E-2</v>
      </c>
      <c r="AN102" s="227"/>
      <c r="AO102" s="227">
        <v>1.7075517550823038E-2</v>
      </c>
      <c r="AP102" s="227">
        <v>1.7481708456352774</v>
      </c>
      <c r="AQ102" s="227">
        <v>4.127224778833142</v>
      </c>
      <c r="AR102" s="227">
        <v>1.5584389897028768</v>
      </c>
      <c r="AS102" s="227">
        <v>0.26664971856261621</v>
      </c>
      <c r="AT102" s="227"/>
      <c r="AU102" s="227">
        <v>0.97208384693427163</v>
      </c>
      <c r="AV102" s="227">
        <v>1.5307689810982728</v>
      </c>
      <c r="AW102" s="227"/>
      <c r="AX102" s="227"/>
      <c r="AY102" s="227"/>
      <c r="AZ102" s="189"/>
      <c r="BA102" s="205">
        <v>45688</v>
      </c>
      <c r="BB102" s="101">
        <v>1.9095666718953686</v>
      </c>
      <c r="BC102" s="101">
        <v>2.3989127680580591</v>
      </c>
      <c r="BD102" s="101">
        <v>3.3182373042687008</v>
      </c>
      <c r="BE102" s="226"/>
      <c r="BF102" s="228">
        <v>10732.712</v>
      </c>
      <c r="BG102" s="228">
        <v>41567.915000000001</v>
      </c>
      <c r="BH102" s="228">
        <v>27405.241999999998</v>
      </c>
      <c r="BI102" s="99"/>
      <c r="BJ102" s="99"/>
      <c r="BK102" s="228"/>
      <c r="BL102" s="228"/>
      <c r="BM102" s="228"/>
      <c r="BN102" s="226"/>
      <c r="BO102" s="227"/>
      <c r="BP102" s="227"/>
      <c r="BQ102" s="227"/>
      <c r="BR102" s="189"/>
      <c r="BS102" s="206">
        <v>45658</v>
      </c>
      <c r="BT102" s="228">
        <v>17.579514969129999</v>
      </c>
      <c r="BU102" s="228">
        <v>5.5215640625000004</v>
      </c>
      <c r="BV102" s="226">
        <v>318.37926301574987</v>
      </c>
      <c r="BW102" s="228">
        <v>100</v>
      </c>
      <c r="BX102" s="227"/>
      <c r="BY102" s="227"/>
      <c r="BZ102" s="227"/>
      <c r="CA102" s="122"/>
      <c r="CB102" s="227"/>
      <c r="CC102" s="227"/>
      <c r="CD102" s="227"/>
      <c r="CE102" s="227"/>
      <c r="CF102" s="227"/>
      <c r="CG102" s="227"/>
      <c r="CH102" s="227"/>
      <c r="CI102" s="189"/>
      <c r="CJ102" s="205">
        <v>45688</v>
      </c>
      <c r="CK102" s="101">
        <v>0.12333333333333334</v>
      </c>
      <c r="CL102" s="101">
        <v>1.4966666666666668</v>
      </c>
      <c r="CM102" s="101">
        <v>2.1933333333333334</v>
      </c>
      <c r="CN102" s="101">
        <v>0.35833333333333334</v>
      </c>
      <c r="CO102" s="101">
        <v>2.6799999999999997</v>
      </c>
      <c r="CP102" s="227">
        <v>2.62</v>
      </c>
      <c r="CQ102" s="99"/>
      <c r="CR102" s="99"/>
      <c r="CS102" s="99"/>
      <c r="CT102" s="99"/>
      <c r="CU102" s="99"/>
      <c r="CV102" s="99"/>
      <c r="CW102" s="99"/>
      <c r="CX102" s="189"/>
      <c r="CY102" s="205">
        <v>45688</v>
      </c>
      <c r="CZ102" s="101">
        <v>3.3333333333333333E-2</v>
      </c>
      <c r="DA102" s="101">
        <v>2.2650000000000001</v>
      </c>
      <c r="DB102" s="101">
        <v>2.3533333333333335</v>
      </c>
      <c r="DC102" s="101">
        <v>0.82333333333333325</v>
      </c>
      <c r="DD102" s="101">
        <v>3.026666666666666</v>
      </c>
      <c r="DE102" s="227">
        <v>2.8149999999999999</v>
      </c>
      <c r="DF102" s="207"/>
      <c r="DG102" s="207"/>
      <c r="DH102" s="207"/>
      <c r="DI102" s="207"/>
      <c r="DJ102" s="99"/>
      <c r="DK102" s="99"/>
    </row>
    <row r="103" spans="1:115">
      <c r="B103" s="205">
        <v>45716</v>
      </c>
      <c r="C103" s="101">
        <v>7.1799040540117876</v>
      </c>
      <c r="D103" s="101">
        <v>29.595997006967465</v>
      </c>
      <c r="E103" s="101">
        <v>5.0473540331757327</v>
      </c>
      <c r="F103" s="101">
        <v>-23.565026511561282</v>
      </c>
      <c r="H103" s="228">
        <v>28877.339</v>
      </c>
      <c r="I103" s="228">
        <v>13786.474</v>
      </c>
      <c r="J103" s="228">
        <v>55318.527000000002</v>
      </c>
      <c r="K103" s="228">
        <v>8853.7970000000005</v>
      </c>
      <c r="L103" s="99"/>
      <c r="M103" s="189"/>
      <c r="N103" s="205">
        <v>45716</v>
      </c>
      <c r="O103" s="101">
        <v>7.1799040540117876</v>
      </c>
      <c r="P103" s="101">
        <v>1.6685396332606794</v>
      </c>
      <c r="Q103" s="101">
        <v>4.549133114363757</v>
      </c>
      <c r="R103" s="101">
        <v>12.72571187809417</v>
      </c>
      <c r="S103" s="227"/>
      <c r="T103" s="228">
        <v>28877.339</v>
      </c>
      <c r="U103" s="228">
        <v>10107.325000000001</v>
      </c>
      <c r="V103" s="228">
        <v>8535.3860000000004</v>
      </c>
      <c r="W103" s="228">
        <v>3210.5410000000002</v>
      </c>
      <c r="X103" s="99"/>
      <c r="Y103" s="189"/>
      <c r="Z103" s="205">
        <v>42794</v>
      </c>
      <c r="AA103" s="101">
        <v>1.7775238420000001</v>
      </c>
      <c r="AB103" s="101">
        <v>3.3849153830000001</v>
      </c>
      <c r="AC103" s="101">
        <v>5.2954506298544803</v>
      </c>
      <c r="AD103" s="101">
        <v>8.2334696887670198</v>
      </c>
      <c r="AE103" s="101">
        <v>11.787374694659549</v>
      </c>
      <c r="AF103" s="227">
        <v>4.0558158492077485</v>
      </c>
      <c r="AG103" s="227">
        <v>8.2334696887670198</v>
      </c>
      <c r="AI103" s="227"/>
      <c r="AJ103" s="189"/>
      <c r="AK103" s="205">
        <v>45716</v>
      </c>
      <c r="AL103" s="227"/>
      <c r="AM103" s="227">
        <v>5.5910115580076941E-2</v>
      </c>
      <c r="AN103" s="227"/>
      <c r="AO103" s="227">
        <v>1.709666597301544E-2</v>
      </c>
      <c r="AP103" s="227">
        <v>1.8483184125429202</v>
      </c>
      <c r="AQ103" s="227">
        <v>4.166134518066575</v>
      </c>
      <c r="AR103" s="227">
        <v>1.5526383866174351</v>
      </c>
      <c r="AS103" s="227">
        <v>0.25778555919909119</v>
      </c>
      <c r="AT103" s="227"/>
      <c r="AU103" s="227">
        <v>0.99726414823500409</v>
      </c>
      <c r="AV103" s="227">
        <v>1.5590159494425677</v>
      </c>
      <c r="AW103" s="227"/>
      <c r="AX103" s="227"/>
      <c r="AY103" s="227"/>
      <c r="AZ103" s="189"/>
      <c r="BA103" s="205">
        <v>45716</v>
      </c>
      <c r="BB103" s="101">
        <v>1.7394214108776174</v>
      </c>
      <c r="BC103" s="101">
        <v>3.2906598733770442</v>
      </c>
      <c r="BD103" s="101">
        <v>4.7538341163646303</v>
      </c>
      <c r="BE103" s="226"/>
      <c r="BF103" s="228">
        <v>10741.816999999999</v>
      </c>
      <c r="BG103" s="228">
        <v>41799.029000000002</v>
      </c>
      <c r="BH103" s="228">
        <v>27582.29</v>
      </c>
      <c r="BI103" s="99"/>
      <c r="BJ103" s="99"/>
      <c r="BK103" s="228"/>
      <c r="BL103" s="228"/>
      <c r="BM103" s="228"/>
      <c r="BN103" s="226"/>
      <c r="BO103" s="227"/>
      <c r="BP103" s="227"/>
      <c r="BQ103" s="227"/>
      <c r="BR103" s="189"/>
      <c r="BS103" s="206">
        <v>45689</v>
      </c>
      <c r="BT103" s="228">
        <v>17.63329795045</v>
      </c>
      <c r="BU103" s="228">
        <v>5.6835223734299998</v>
      </c>
      <c r="BV103" s="226">
        <v>310.25298735312839</v>
      </c>
      <c r="BW103" s="228">
        <v>100</v>
      </c>
      <c r="BX103" s="227"/>
      <c r="BY103" s="227"/>
      <c r="BZ103" s="227"/>
      <c r="CA103" s="122"/>
      <c r="CB103" s="227"/>
      <c r="CC103" s="227"/>
      <c r="CD103" s="227"/>
      <c r="CE103" s="227"/>
      <c r="CF103" s="227"/>
      <c r="CG103" s="227"/>
      <c r="CH103" s="227"/>
      <c r="CI103" s="189"/>
      <c r="CJ103" s="205">
        <v>45716</v>
      </c>
      <c r="CK103" s="101">
        <v>0.11666666666666665</v>
      </c>
      <c r="CL103" s="101">
        <v>1.4366666666666665</v>
      </c>
      <c r="CM103" s="101">
        <v>2.1316666666666664</v>
      </c>
      <c r="CN103" s="101">
        <v>0.34833333333333338</v>
      </c>
      <c r="CO103" s="101">
        <v>2.5500000000000003</v>
      </c>
      <c r="CP103" s="227">
        <v>2.5299999999999998</v>
      </c>
      <c r="CQ103" s="99"/>
      <c r="CR103" s="99"/>
      <c r="CS103" s="99"/>
      <c r="CT103" s="99"/>
      <c r="CU103" s="99"/>
      <c r="CV103" s="99"/>
      <c r="CW103" s="99"/>
      <c r="CX103" s="189"/>
      <c r="CY103" s="205">
        <v>45716</v>
      </c>
      <c r="CZ103" s="101">
        <v>3.3333333333333333E-2</v>
      </c>
      <c r="DA103" s="101">
        <v>2.1383333333333332</v>
      </c>
      <c r="DB103" s="101">
        <v>2.2583333333333333</v>
      </c>
      <c r="DC103" s="101">
        <v>0.79333333333333333</v>
      </c>
      <c r="DD103" s="101">
        <v>2.8733333333333335</v>
      </c>
      <c r="DE103" s="227">
        <v>2.72</v>
      </c>
      <c r="DF103" s="207"/>
      <c r="DG103" s="207"/>
      <c r="DH103" s="207"/>
      <c r="DI103" s="207"/>
      <c r="DJ103" s="99"/>
      <c r="DK103" s="99"/>
    </row>
    <row r="104" spans="1:115">
      <c r="B104" s="205">
        <v>45747</v>
      </c>
      <c r="C104" s="101">
        <v>7.6134635969434372</v>
      </c>
      <c r="D104" s="101">
        <v>21.822973178955785</v>
      </c>
      <c r="E104" s="101">
        <v>4.4026575898084896</v>
      </c>
      <c r="F104" s="101">
        <v>-20.883635149851809</v>
      </c>
      <c r="H104" s="228">
        <v>29102.799999999999</v>
      </c>
      <c r="I104" s="228">
        <v>14042.298999999999</v>
      </c>
      <c r="J104" s="228">
        <v>55170.982000000004</v>
      </c>
      <c r="K104" s="228">
        <v>8212.8760000000002</v>
      </c>
      <c r="L104" s="99"/>
      <c r="M104" s="189"/>
      <c r="N104" s="205">
        <v>45747</v>
      </c>
      <c r="O104" s="101">
        <v>7.6134635969434372</v>
      </c>
      <c r="P104" s="101">
        <v>0.87332290839059468</v>
      </c>
      <c r="Q104" s="101">
        <v>4.9369621208168235</v>
      </c>
      <c r="R104" s="101">
        <v>12.311473709682996</v>
      </c>
      <c r="S104" s="227"/>
      <c r="T104" s="228">
        <v>29102.799999999999</v>
      </c>
      <c r="U104" s="228">
        <v>10060.617</v>
      </c>
      <c r="V104" s="228">
        <v>8587.4249999999993</v>
      </c>
      <c r="W104" s="228">
        <v>3248.8339999999998</v>
      </c>
      <c r="X104" s="99"/>
      <c r="Y104" s="189"/>
      <c r="Z104" s="205">
        <v>42825</v>
      </c>
      <c r="AA104" s="101">
        <v>1.7961173559999999</v>
      </c>
      <c r="AB104" s="101">
        <v>3.3439692619999999</v>
      </c>
      <c r="AC104" s="101">
        <v>5.2063301070003902</v>
      </c>
      <c r="AD104" s="101">
        <v>8.0078697509709897</v>
      </c>
      <c r="AE104" s="101">
        <v>11.262009865881723</v>
      </c>
      <c r="AF104" s="227">
        <v>3.8743463243636778</v>
      </c>
      <c r="AG104" s="227">
        <v>8.0078697509709897</v>
      </c>
      <c r="AI104" s="227"/>
      <c r="AJ104" s="189"/>
      <c r="AK104" s="205">
        <v>45747</v>
      </c>
      <c r="AL104" s="227"/>
      <c r="AM104" s="227">
        <v>5.7110705086236842E-2</v>
      </c>
      <c r="AN104" s="227"/>
      <c r="AO104" s="227">
        <v>8.2304506969929237E-3</v>
      </c>
      <c r="AP104" s="227">
        <v>1.9559253234813803</v>
      </c>
      <c r="AQ104" s="227">
        <v>4.1709335244952488</v>
      </c>
      <c r="AR104" s="227">
        <v>1.5350925262460402</v>
      </c>
      <c r="AS104" s="227">
        <v>0.2390261737210867</v>
      </c>
      <c r="AT104" s="227"/>
      <c r="AU104" s="227">
        <v>1.0266174064067073</v>
      </c>
      <c r="AV104" s="227">
        <v>1.6151181230252338</v>
      </c>
      <c r="AW104" s="227"/>
      <c r="AX104" s="227"/>
      <c r="AY104" s="227"/>
      <c r="AZ104" s="189"/>
      <c r="BA104" s="205">
        <v>45747</v>
      </c>
      <c r="BB104" s="101">
        <v>3.6679624980131775</v>
      </c>
      <c r="BC104" s="101">
        <v>3.2544778370719118</v>
      </c>
      <c r="BD104" s="101">
        <v>3.6020146265302033</v>
      </c>
      <c r="BE104" s="226"/>
      <c r="BF104" s="228">
        <v>10879.085999999999</v>
      </c>
      <c r="BG104" s="228">
        <v>41763.667000000001</v>
      </c>
      <c r="BH104" s="228">
        <v>27392.411</v>
      </c>
      <c r="BI104" s="99"/>
      <c r="BJ104" s="99"/>
      <c r="BK104" s="228"/>
      <c r="BL104" s="228"/>
      <c r="BM104" s="228"/>
      <c r="BN104" s="226"/>
      <c r="BO104" s="227"/>
      <c r="BP104" s="227"/>
      <c r="BQ104" s="227"/>
      <c r="BR104" s="189"/>
      <c r="BS104" s="206">
        <v>45717</v>
      </c>
      <c r="BT104" s="228">
        <v>17.0826129159</v>
      </c>
      <c r="BU104" s="228">
        <v>5.7379979604099995</v>
      </c>
      <c r="BV104" s="226">
        <v>297.71033440171158</v>
      </c>
      <c r="BW104" s="228">
        <v>100</v>
      </c>
      <c r="BX104" s="227"/>
      <c r="BY104" s="227"/>
      <c r="BZ104" s="227"/>
      <c r="CA104" s="122"/>
      <c r="CB104" s="227"/>
      <c r="CC104" s="227"/>
      <c r="CD104" s="227"/>
      <c r="CE104" s="227"/>
      <c r="CF104" s="227"/>
      <c r="CG104" s="227"/>
      <c r="CH104" s="227"/>
      <c r="CI104" s="189"/>
      <c r="CJ104" s="205">
        <v>45747</v>
      </c>
      <c r="CK104" s="101">
        <v>0.10999999999999999</v>
      </c>
      <c r="CL104" s="101">
        <v>1.3766666666666669</v>
      </c>
      <c r="CM104" s="101">
        <v>2.0516666666666667</v>
      </c>
      <c r="CN104" s="101">
        <v>0.33833333333333337</v>
      </c>
      <c r="CO104" s="101">
        <v>2.4033333333333329</v>
      </c>
      <c r="CP104" s="227">
        <v>2.3766666666666665</v>
      </c>
      <c r="CQ104" s="99"/>
      <c r="CR104" s="99"/>
      <c r="CS104" s="99"/>
      <c r="CT104" s="99"/>
      <c r="CU104" s="99"/>
      <c r="CV104" s="99"/>
      <c r="CW104" s="99"/>
      <c r="CX104" s="189"/>
      <c r="CY104" s="205">
        <v>45747</v>
      </c>
      <c r="CZ104" s="101">
        <v>3.3333333333333333E-2</v>
      </c>
      <c r="DA104" s="101">
        <v>2.02</v>
      </c>
      <c r="DB104" s="101">
        <v>2.1916666666666669</v>
      </c>
      <c r="DC104" s="101">
        <v>0.7583333333333333</v>
      </c>
      <c r="DD104" s="101">
        <v>2.7133333333333329</v>
      </c>
      <c r="DE104" s="227">
        <v>2.6366666666666667</v>
      </c>
      <c r="DF104" s="207"/>
      <c r="DG104" s="207"/>
      <c r="DH104" s="207"/>
      <c r="DI104" s="207"/>
      <c r="DJ104" s="99"/>
      <c r="DK104" s="99"/>
    </row>
    <row r="105" spans="1:115">
      <c r="B105" s="205">
        <v>45777</v>
      </c>
      <c r="C105" s="101">
        <v>7.4117664187161036</v>
      </c>
      <c r="D105" s="101">
        <v>18.419376008967546</v>
      </c>
      <c r="E105" s="101">
        <v>4.5190941652764272</v>
      </c>
      <c r="F105" s="101">
        <v>-21.166697078021723</v>
      </c>
      <c r="H105" s="228">
        <v>29215.472000000002</v>
      </c>
      <c r="I105" s="228">
        <v>14090.627999999999</v>
      </c>
      <c r="J105" s="228">
        <v>54896.243999999999</v>
      </c>
      <c r="K105" s="228">
        <v>7603.8819999999996</v>
      </c>
      <c r="L105" s="99"/>
      <c r="M105" s="189"/>
      <c r="N105" s="205">
        <v>45777</v>
      </c>
      <c r="O105" s="101">
        <v>7.4117664187161036</v>
      </c>
      <c r="P105" s="101">
        <v>0.10371350612801145</v>
      </c>
      <c r="Q105" s="101">
        <v>5.3013342057004698</v>
      </c>
      <c r="R105" s="101">
        <v>11.938703555237318</v>
      </c>
      <c r="S105" s="227"/>
      <c r="T105" s="228">
        <v>29215.472000000002</v>
      </c>
      <c r="U105" s="228">
        <v>10035.128000000001</v>
      </c>
      <c r="V105" s="228">
        <v>8652.32</v>
      </c>
      <c r="W105" s="228">
        <v>3292.3209999999999</v>
      </c>
      <c r="X105" s="99"/>
      <c r="Y105" s="189"/>
      <c r="Z105" s="205">
        <v>42855</v>
      </c>
      <c r="AA105" s="101">
        <v>1.7841503829999998</v>
      </c>
      <c r="AB105" s="101">
        <v>3.263732954</v>
      </c>
      <c r="AC105" s="101">
        <v>5.2167859663582696</v>
      </c>
      <c r="AD105" s="101">
        <v>7.8915579082146179</v>
      </c>
      <c r="AE105" s="101">
        <v>10.978390396149189</v>
      </c>
      <c r="AF105" s="227">
        <v>4.4304710694879796</v>
      </c>
      <c r="AG105" s="227">
        <v>7.8915579082146179</v>
      </c>
      <c r="AI105" s="227"/>
      <c r="AJ105" s="189"/>
      <c r="AK105" s="205">
        <v>45777</v>
      </c>
      <c r="AL105" s="227"/>
      <c r="AM105" s="227">
        <v>5.6638805410476563E-2</v>
      </c>
      <c r="AN105" s="227"/>
      <c r="AO105" s="227">
        <v>1.0833876139511608E-2</v>
      </c>
      <c r="AP105" s="227">
        <v>1.9551783243803886</v>
      </c>
      <c r="AQ105" s="227">
        <v>4.3149770055450736</v>
      </c>
      <c r="AR105" s="227">
        <v>1.5150343248388995</v>
      </c>
      <c r="AS105" s="227">
        <v>0.23492072470394149</v>
      </c>
      <c r="AT105" s="227"/>
      <c r="AU105" s="227">
        <v>1.0313205895101925</v>
      </c>
      <c r="AV105" s="227">
        <v>1.6283347946020301</v>
      </c>
      <c r="AW105" s="227"/>
      <c r="AX105" s="227"/>
      <c r="AY105" s="227"/>
      <c r="AZ105" s="189"/>
      <c r="BA105" s="205">
        <v>45777</v>
      </c>
      <c r="BB105" s="101">
        <v>2.6957677638431932</v>
      </c>
      <c r="BC105" s="101">
        <v>3.5342055586035315</v>
      </c>
      <c r="BD105" s="101">
        <v>4.1990466269914872</v>
      </c>
      <c r="BE105" s="226"/>
      <c r="BF105" s="228">
        <v>10774.956</v>
      </c>
      <c r="BG105" s="228">
        <v>41750.86</v>
      </c>
      <c r="BH105" s="228">
        <v>27532.76</v>
      </c>
      <c r="BI105" s="99"/>
      <c r="BJ105" s="99"/>
      <c r="BK105" s="228"/>
      <c r="BL105" s="228"/>
      <c r="BM105" s="228"/>
      <c r="BN105" s="226"/>
      <c r="BO105" s="227"/>
      <c r="BP105" s="227"/>
      <c r="BQ105" s="227"/>
      <c r="BR105" s="189"/>
      <c r="BS105" s="206">
        <v>45748</v>
      </c>
      <c r="BT105" s="228">
        <v>16.67086483273</v>
      </c>
      <c r="BU105" s="228">
        <v>5.3336874508900003</v>
      </c>
      <c r="BV105" s="226">
        <v>312.55796268955044</v>
      </c>
      <c r="BW105" s="228">
        <v>100</v>
      </c>
      <c r="BX105" s="227"/>
      <c r="BY105" s="227"/>
      <c r="BZ105" s="227"/>
      <c r="CA105" s="122"/>
      <c r="CB105" s="227"/>
      <c r="CC105" s="227"/>
      <c r="CD105" s="227"/>
      <c r="CE105" s="227"/>
      <c r="CF105" s="227"/>
      <c r="CG105" s="227"/>
      <c r="CH105" s="227"/>
      <c r="CI105" s="189"/>
      <c r="CJ105" s="205">
        <v>45777</v>
      </c>
      <c r="CK105" s="101">
        <v>0.10333333333333332</v>
      </c>
      <c r="CL105" s="101">
        <v>1.3116666666666668</v>
      </c>
      <c r="CM105" s="101">
        <v>1.9749999999999999</v>
      </c>
      <c r="CN105" s="101">
        <v>0.32666666666666672</v>
      </c>
      <c r="CO105" s="101">
        <v>2.2716666666666665</v>
      </c>
      <c r="CP105" s="227">
        <v>2.3050000000000002</v>
      </c>
      <c r="CQ105" s="99"/>
      <c r="CR105" s="99"/>
      <c r="CS105" s="99"/>
      <c r="CT105" s="99"/>
      <c r="CU105" s="99"/>
      <c r="CV105" s="99"/>
      <c r="CW105" s="99"/>
      <c r="CX105" s="189"/>
      <c r="CY105" s="205">
        <v>45777</v>
      </c>
      <c r="CZ105" s="101">
        <v>3.3333333333333333E-2</v>
      </c>
      <c r="DA105" s="101">
        <v>1.8833333333333335</v>
      </c>
      <c r="DB105" s="101">
        <v>2.0983333333333336</v>
      </c>
      <c r="DC105" s="101">
        <v>0.72166666666666657</v>
      </c>
      <c r="DD105" s="101">
        <v>2.561666666666667</v>
      </c>
      <c r="DE105" s="227">
        <v>2.5733333333333333</v>
      </c>
      <c r="DF105" s="207"/>
      <c r="DG105" s="207"/>
      <c r="DH105" s="207"/>
      <c r="DI105" s="207"/>
      <c r="DJ105" s="99"/>
      <c r="DK105" s="99"/>
    </row>
    <row r="106" spans="1:115">
      <c r="B106" s="205">
        <v>45808</v>
      </c>
      <c r="C106" s="101">
        <v>8.3677811578111836</v>
      </c>
      <c r="D106" s="101">
        <v>19.127124689444798</v>
      </c>
      <c r="E106" s="101">
        <v>5.9993782402167017</v>
      </c>
      <c r="F106" s="101">
        <v>-15.095728869873803</v>
      </c>
      <c r="H106" s="228">
        <v>29451.735000000001</v>
      </c>
      <c r="I106" s="228">
        <v>14141.194999999998</v>
      </c>
      <c r="J106" s="228">
        <v>56365.038999999997</v>
      </c>
      <c r="K106" s="228">
        <v>8721.0390000000007</v>
      </c>
      <c r="L106" s="99"/>
      <c r="M106" s="189"/>
      <c r="N106" s="205">
        <v>45808</v>
      </c>
      <c r="O106" s="101">
        <v>8.3677811578111836</v>
      </c>
      <c r="P106" s="101">
        <v>0.90853484745132551</v>
      </c>
      <c r="Q106" s="101">
        <v>5.796754513690372</v>
      </c>
      <c r="R106" s="101">
        <v>11.337148325641033</v>
      </c>
      <c r="S106" s="227"/>
      <c r="T106" s="228">
        <v>29451.735000000001</v>
      </c>
      <c r="U106" s="228">
        <v>10083.136</v>
      </c>
      <c r="V106" s="228">
        <v>8728.5380000000005</v>
      </c>
      <c r="W106" s="228">
        <v>3322.7080000000001</v>
      </c>
      <c r="X106" s="99"/>
      <c r="Y106" s="189"/>
      <c r="Z106" s="205">
        <v>42886</v>
      </c>
      <c r="AA106" s="101">
        <v>1.7491531140000001</v>
      </c>
      <c r="AB106" s="101">
        <v>3.1911960229999998</v>
      </c>
      <c r="AC106" s="101">
        <v>5.1130504622754396</v>
      </c>
      <c r="AD106" s="101">
        <v>7.6907736597202963</v>
      </c>
      <c r="AE106" s="101">
        <v>10.742702721673107</v>
      </c>
      <c r="AF106" s="227">
        <v>4.5048853690125714</v>
      </c>
      <c r="AG106" s="227">
        <v>7.6907736597202963</v>
      </c>
      <c r="AI106" s="227"/>
      <c r="AJ106" s="189"/>
      <c r="AK106" s="205">
        <v>45808</v>
      </c>
      <c r="AL106" s="227"/>
      <c r="AM106" s="227">
        <v>5.6558965887026164E-2</v>
      </c>
      <c r="AN106" s="227"/>
      <c r="AO106" s="227">
        <v>7.6567318455581989E-3</v>
      </c>
      <c r="AP106" s="227">
        <v>1.9323880941763256</v>
      </c>
      <c r="AQ106" s="227">
        <v>4.475921583979324</v>
      </c>
      <c r="AR106" s="227">
        <v>1.5464994017099225</v>
      </c>
      <c r="AS106" s="227">
        <v>0.21177862587791743</v>
      </c>
      <c r="AT106" s="227"/>
      <c r="AU106" s="227">
        <v>1.010035600793787</v>
      </c>
      <c r="AV106" s="227">
        <v>1.5794209411218507</v>
      </c>
      <c r="AW106" s="227"/>
      <c r="AX106" s="227"/>
      <c r="AY106" s="227"/>
      <c r="AZ106" s="189"/>
      <c r="BA106" s="205">
        <v>45808</v>
      </c>
      <c r="BB106" s="101">
        <v>5.9482262986041867</v>
      </c>
      <c r="BC106" s="101">
        <v>5.4896645448491599</v>
      </c>
      <c r="BD106" s="101">
        <v>6.171719410362897</v>
      </c>
      <c r="BE106" s="226"/>
      <c r="BF106" s="228">
        <v>10938.755999999999</v>
      </c>
      <c r="BG106" s="228">
        <v>42577.673000000003</v>
      </c>
      <c r="BH106" s="228">
        <v>28211.738000000001</v>
      </c>
      <c r="BI106" s="99"/>
      <c r="BJ106" s="99"/>
      <c r="BK106" s="228"/>
      <c r="BL106" s="228"/>
      <c r="BM106" s="228"/>
      <c r="BN106" s="226"/>
      <c r="BO106" s="227"/>
      <c r="BP106" s="227"/>
      <c r="BQ106" s="227"/>
      <c r="BR106" s="189"/>
      <c r="BS106" s="206">
        <v>45778</v>
      </c>
      <c r="BT106" s="228">
        <v>17.69373249829</v>
      </c>
      <c r="BU106" s="228">
        <v>5.9194538306100002</v>
      </c>
      <c r="BV106" s="226">
        <v>298.90819329976358</v>
      </c>
      <c r="BW106" s="228">
        <v>100</v>
      </c>
      <c r="BX106" s="227"/>
      <c r="BY106" s="227"/>
      <c r="BZ106" s="227"/>
      <c r="CA106" s="122"/>
      <c r="CB106" s="227"/>
      <c r="CC106" s="227"/>
      <c r="CD106" s="227"/>
      <c r="CE106" s="227"/>
      <c r="CF106" s="227"/>
      <c r="CG106" s="227"/>
      <c r="CH106" s="227"/>
      <c r="CI106" s="189"/>
      <c r="CJ106" s="205">
        <v>45808</v>
      </c>
      <c r="CK106" s="101">
        <v>9.6666666666666665E-2</v>
      </c>
      <c r="CL106" s="101">
        <v>1.2649999999999999</v>
      </c>
      <c r="CM106" s="101">
        <v>1.8866666666666665</v>
      </c>
      <c r="CN106" s="101">
        <v>0.31666666666666671</v>
      </c>
      <c r="CO106" s="101">
        <v>2.1433333333333331</v>
      </c>
      <c r="CP106" s="227">
        <v>2.2366666666666668</v>
      </c>
      <c r="CQ106" s="99"/>
      <c r="CR106" s="99"/>
      <c r="CS106" s="99"/>
      <c r="CT106" s="99"/>
      <c r="CU106" s="99"/>
      <c r="CV106" s="99"/>
      <c r="CW106" s="99"/>
      <c r="CX106" s="189"/>
      <c r="CY106" s="205">
        <v>45808</v>
      </c>
      <c r="CZ106" s="101">
        <v>3.5000000000000003E-2</v>
      </c>
      <c r="DA106" s="101">
        <v>1.7583333333333335</v>
      </c>
      <c r="DB106" s="101">
        <v>2.0299999999999998</v>
      </c>
      <c r="DC106" s="101">
        <v>0.68333333333333324</v>
      </c>
      <c r="DD106" s="101">
        <v>2.4149999999999996</v>
      </c>
      <c r="DE106" s="227">
        <v>2.5283333333333333</v>
      </c>
      <c r="DF106" s="207"/>
      <c r="DG106" s="207"/>
      <c r="DH106" s="207"/>
      <c r="DI106" s="207"/>
      <c r="DJ106" s="99"/>
      <c r="DK106" s="99"/>
    </row>
    <row r="107" spans="1:115">
      <c r="B107" s="205">
        <v>45838</v>
      </c>
      <c r="C107" s="101">
        <v>7.8455814246143118</v>
      </c>
      <c r="D107" s="101">
        <v>19.869073710298846</v>
      </c>
      <c r="E107" s="101">
        <v>4.8236653027896814</v>
      </c>
      <c r="F107" s="101">
        <v>-20.608338520087443</v>
      </c>
      <c r="H107" s="228">
        <v>29480.625</v>
      </c>
      <c r="I107" s="228">
        <v>14377.189</v>
      </c>
      <c r="J107" s="228">
        <v>56172.824000000001</v>
      </c>
      <c r="K107" s="228">
        <v>8204.3469999999998</v>
      </c>
      <c r="L107" s="99"/>
      <c r="M107" s="189"/>
      <c r="N107" s="205">
        <v>45838</v>
      </c>
      <c r="O107" s="101">
        <v>7.8455814246143118</v>
      </c>
      <c r="P107" s="101">
        <v>-0.10135670220821069</v>
      </c>
      <c r="Q107" s="101">
        <v>6.4592408259219081</v>
      </c>
      <c r="R107" s="101">
        <v>11.106407272349394</v>
      </c>
      <c r="S107" s="227"/>
      <c r="T107" s="228">
        <v>29480.625</v>
      </c>
      <c r="U107" s="228">
        <v>10060.168</v>
      </c>
      <c r="V107" s="228">
        <v>8802.5110000000004</v>
      </c>
      <c r="W107" s="228">
        <v>3335.721</v>
      </c>
      <c r="X107" s="99"/>
      <c r="Y107" s="189"/>
      <c r="Z107" s="205">
        <v>42916</v>
      </c>
      <c r="AA107" s="101">
        <v>1.7171356329999998</v>
      </c>
      <c r="AB107" s="101">
        <v>3.116344175</v>
      </c>
      <c r="AC107" s="101">
        <v>5.0391124930915598</v>
      </c>
      <c r="AD107" s="101">
        <v>7.5330747210495552</v>
      </c>
      <c r="AE107" s="101">
        <v>10.76309785265696</v>
      </c>
      <c r="AF107" s="227">
        <v>3.5149825191261455</v>
      </c>
      <c r="AG107" s="227">
        <v>7.5330747210495552</v>
      </c>
      <c r="AI107" s="227"/>
      <c r="AJ107" s="189"/>
      <c r="AK107" s="205">
        <v>45838</v>
      </c>
      <c r="AL107" s="227"/>
      <c r="AM107" s="227">
        <v>5.5179105842172803E-2</v>
      </c>
      <c r="AN107" s="227"/>
      <c r="AO107" s="227">
        <v>7.4455266525136144E-3</v>
      </c>
      <c r="AP107" s="227">
        <v>1.9481839103367178</v>
      </c>
      <c r="AQ107" s="227">
        <v>4.3164576430106818</v>
      </c>
      <c r="AR107" s="227">
        <v>1.5112224914350234</v>
      </c>
      <c r="AS107" s="227">
        <v>0.27553388540311363</v>
      </c>
      <c r="AT107" s="227"/>
      <c r="AU107" s="227">
        <v>1.0246946264665986</v>
      </c>
      <c r="AV107" s="227">
        <v>1.6173403885248356</v>
      </c>
      <c r="AW107" s="227"/>
      <c r="AX107" s="227"/>
      <c r="AY107" s="227"/>
      <c r="AZ107" s="189"/>
      <c r="BA107" s="205">
        <v>45838</v>
      </c>
      <c r="BB107" s="101">
        <v>7.0816742432410429</v>
      </c>
      <c r="BC107" s="101">
        <v>5.4980534808963366</v>
      </c>
      <c r="BD107" s="101">
        <v>4.9754666469130404</v>
      </c>
      <c r="BE107" s="226"/>
      <c r="BF107" s="228">
        <v>10865.177</v>
      </c>
      <c r="BG107" s="228">
        <v>42817.21</v>
      </c>
      <c r="BH107" s="228">
        <v>28370.952000000001</v>
      </c>
      <c r="BI107" s="99"/>
      <c r="BJ107" s="99"/>
      <c r="BK107" s="228"/>
      <c r="BL107" s="228"/>
      <c r="BM107" s="228"/>
      <c r="BN107" s="226"/>
      <c r="BO107" s="227"/>
      <c r="BP107" s="227"/>
      <c r="BQ107" s="227"/>
      <c r="BR107" s="189"/>
      <c r="BS107" s="206">
        <v>45809</v>
      </c>
      <c r="BT107" s="228">
        <v>17.191348186430002</v>
      </c>
      <c r="BU107" s="228">
        <v>6.0156943330800008</v>
      </c>
      <c r="BV107" s="226">
        <v>285.77496186758765</v>
      </c>
      <c r="BW107" s="228">
        <v>100</v>
      </c>
      <c r="BX107" s="227"/>
      <c r="BY107" s="227"/>
      <c r="BZ107" s="227"/>
      <c r="CA107" s="122"/>
      <c r="CB107" s="227"/>
      <c r="CC107" s="227"/>
      <c r="CD107" s="227"/>
      <c r="CE107" s="227"/>
      <c r="CF107" s="227"/>
      <c r="CG107" s="227"/>
      <c r="CH107" s="227"/>
      <c r="CI107" s="189"/>
      <c r="CJ107" s="205">
        <v>45838</v>
      </c>
      <c r="CK107" s="101">
        <v>8.9999999999999983E-2</v>
      </c>
      <c r="CL107" s="101">
        <v>1.18</v>
      </c>
      <c r="CM107" s="101">
        <v>1.7999999999999998</v>
      </c>
      <c r="CN107" s="101">
        <v>0.30333333333333334</v>
      </c>
      <c r="CO107" s="101">
        <v>2.0299999999999998</v>
      </c>
      <c r="CP107" s="227">
        <v>2.1800000000000002</v>
      </c>
      <c r="CQ107" s="99"/>
      <c r="CR107" s="99"/>
      <c r="CS107" s="99"/>
      <c r="CT107" s="99"/>
      <c r="CU107" s="99"/>
      <c r="CV107" s="99"/>
      <c r="CW107" s="99"/>
      <c r="CX107" s="189"/>
      <c r="CY107" s="205">
        <v>45838</v>
      </c>
      <c r="CZ107" s="101">
        <v>3.6666666666666674E-2</v>
      </c>
      <c r="DA107" s="101">
        <v>1.63</v>
      </c>
      <c r="DB107" s="101">
        <v>1.9433333333333334</v>
      </c>
      <c r="DC107" s="101">
        <v>0.64333333333333342</v>
      </c>
      <c r="DD107" s="101">
        <v>2.27</v>
      </c>
      <c r="DE107" s="227">
        <v>2.4766666666666666</v>
      </c>
      <c r="DF107" s="99"/>
      <c r="DG107" s="99"/>
      <c r="DH107" s="99"/>
      <c r="DI107" s="99"/>
      <c r="DJ107" s="99"/>
      <c r="DK107" s="99"/>
    </row>
    <row r="108" spans="1:115">
      <c r="A108" s="166">
        <v>45869</v>
      </c>
      <c r="B108" s="205">
        <v>45869</v>
      </c>
      <c r="C108" s="101">
        <v>8.4361668319624208</v>
      </c>
      <c r="D108" s="101">
        <v>19.319552811087192</v>
      </c>
      <c r="E108" s="101">
        <v>4.506733893017234</v>
      </c>
      <c r="F108" s="101">
        <v>-24.17654730719655</v>
      </c>
      <c r="H108" s="228">
        <v>29716.294999999998</v>
      </c>
      <c r="I108" s="228">
        <v>14283.054</v>
      </c>
      <c r="J108" s="228">
        <v>56099.777000000002</v>
      </c>
      <c r="K108" s="228">
        <v>7852.5519999999997</v>
      </c>
      <c r="L108" s="99"/>
      <c r="M108" s="189">
        <f>+N108</f>
        <v>45869</v>
      </c>
      <c r="N108" s="205">
        <v>45869</v>
      </c>
      <c r="O108" s="101">
        <v>8.4361668319624208</v>
      </c>
      <c r="P108" s="101">
        <v>1.1968941523037957</v>
      </c>
      <c r="Q108" s="101">
        <v>6.92652564029963</v>
      </c>
      <c r="R108" s="101">
        <v>10.786513824484034</v>
      </c>
      <c r="S108" s="227"/>
      <c r="T108" s="228">
        <v>29716.294999999998</v>
      </c>
      <c r="U108" s="228">
        <v>10171.145</v>
      </c>
      <c r="V108" s="228">
        <v>8874.5059999999994</v>
      </c>
      <c r="W108" s="228">
        <v>3369.3580000000002</v>
      </c>
      <c r="X108" s="99"/>
      <c r="Y108" s="189">
        <v>42916</v>
      </c>
      <c r="Z108" s="205">
        <v>42947</v>
      </c>
      <c r="AA108" s="101">
        <v>1.662217646</v>
      </c>
      <c r="AB108" s="101">
        <v>3.0301669320000002</v>
      </c>
      <c r="AC108" s="101">
        <v>4.8759974328786102</v>
      </c>
      <c r="AD108" s="101">
        <v>7.314512310290251</v>
      </c>
      <c r="AE108" s="101">
        <v>10.486382048603014</v>
      </c>
      <c r="AF108" s="227">
        <v>3.4598071481628798</v>
      </c>
      <c r="AG108" s="227">
        <v>7.314512310290251</v>
      </c>
      <c r="AI108" s="227"/>
      <c r="AJ108" s="189">
        <v>45869</v>
      </c>
      <c r="AK108" s="205">
        <v>45869</v>
      </c>
      <c r="AL108" s="227"/>
      <c r="AM108" s="227">
        <v>5.5493571344193013E-2</v>
      </c>
      <c r="AN108" s="227"/>
      <c r="AO108" s="227">
        <v>7.6483914202036714E-3</v>
      </c>
      <c r="AP108" s="227">
        <v>2.0945168078636289</v>
      </c>
      <c r="AQ108" s="227">
        <v>4.2205181947668304</v>
      </c>
      <c r="AR108" s="227">
        <v>1.5147623919512399</v>
      </c>
      <c r="AS108" s="227">
        <v>0.32847183538334129</v>
      </c>
      <c r="AT108" s="227"/>
      <c r="AU108" s="227">
        <v>1.0856777920390839</v>
      </c>
      <c r="AV108" s="227">
        <v>1.7064941578177502</v>
      </c>
      <c r="AW108" s="227"/>
      <c r="AX108" s="227"/>
      <c r="AY108" s="227"/>
      <c r="AZ108" s="189">
        <v>45869</v>
      </c>
      <c r="BA108" s="205">
        <v>45869</v>
      </c>
      <c r="BB108" s="101">
        <v>5.1507166810701666</v>
      </c>
      <c r="BC108" s="101">
        <v>5.4952445964210561</v>
      </c>
      <c r="BD108" s="101">
        <v>5.2671843873798307</v>
      </c>
      <c r="BE108" s="226"/>
      <c r="BF108" s="228">
        <v>11080.731</v>
      </c>
      <c r="BG108" s="228">
        <v>43179.499000000003</v>
      </c>
      <c r="BH108" s="228">
        <v>28451.163</v>
      </c>
      <c r="BI108" s="99"/>
      <c r="BJ108" s="99"/>
      <c r="BK108" s="228"/>
      <c r="BL108" s="228"/>
      <c r="BM108" s="228"/>
      <c r="BN108" s="226"/>
      <c r="BO108" s="227"/>
      <c r="BP108" s="227"/>
      <c r="BQ108" s="227"/>
      <c r="BR108" s="237">
        <v>46022</v>
      </c>
      <c r="BS108" s="206">
        <v>45839</v>
      </c>
      <c r="BT108" s="228">
        <v>16.890999254940002</v>
      </c>
      <c r="BU108" s="228">
        <v>5.7414591655100002</v>
      </c>
      <c r="BV108" s="226">
        <v>294.1934927693527</v>
      </c>
      <c r="BW108" s="228">
        <v>100</v>
      </c>
      <c r="BX108" s="227"/>
      <c r="BY108" s="227"/>
      <c r="BZ108" s="227"/>
      <c r="CA108" s="122"/>
      <c r="CB108" s="227"/>
      <c r="CC108" s="227"/>
      <c r="CD108" s="227"/>
      <c r="CE108" s="227"/>
      <c r="CF108" s="227"/>
      <c r="CG108" s="227"/>
      <c r="CH108" s="227"/>
      <c r="CI108" s="189">
        <v>45853</v>
      </c>
      <c r="CJ108" s="205">
        <v>45869</v>
      </c>
      <c r="CK108" s="101">
        <v>8.666666666666667E-2</v>
      </c>
      <c r="CL108" s="101">
        <v>1.1000000000000001</v>
      </c>
      <c r="CM108" s="101">
        <v>1.7300000000000002</v>
      </c>
      <c r="CN108" s="101">
        <v>0.28833333333333333</v>
      </c>
      <c r="CO108" s="101">
        <v>1.9283333333333335</v>
      </c>
      <c r="CP108" s="227">
        <v>2.1433333333333331</v>
      </c>
      <c r="CQ108" s="99"/>
      <c r="CR108" s="99"/>
      <c r="CS108" s="99"/>
      <c r="CT108" s="99"/>
      <c r="CU108" s="99"/>
      <c r="CV108" s="99"/>
      <c r="CW108" s="99"/>
      <c r="CX108" s="189">
        <v>45853</v>
      </c>
      <c r="CY108" s="205">
        <v>45869</v>
      </c>
      <c r="CZ108" s="101">
        <v>3.8333333333333337E-2</v>
      </c>
      <c r="DA108" s="101">
        <v>1.5416666666666667</v>
      </c>
      <c r="DB108" s="101">
        <v>1.9183333333333337</v>
      </c>
      <c r="DC108" s="101">
        <v>0.60166666666666668</v>
      </c>
      <c r="DD108" s="101">
        <v>2.1383333333333332</v>
      </c>
      <c r="DE108" s="227">
        <v>2.4333333333333331</v>
      </c>
      <c r="DF108" s="99"/>
      <c r="DG108" s="99"/>
      <c r="DH108" s="99"/>
      <c r="DI108" s="99"/>
      <c r="DJ108" s="99"/>
      <c r="DK108" s="99"/>
    </row>
    <row r="109" spans="1:115">
      <c r="B109" s="205">
        <v>45900</v>
      </c>
      <c r="C109" s="101">
        <v>9.1083522458416546</v>
      </c>
      <c r="D109" s="101">
        <v>21.003376145329987</v>
      </c>
      <c r="E109" s="101">
        <v>4.8974204947160649</v>
      </c>
      <c r="F109" s="101">
        <v>-30.086559438762585</v>
      </c>
      <c r="H109" s="228">
        <v>30005.625</v>
      </c>
      <c r="I109" s="228">
        <v>14608.665000000001</v>
      </c>
      <c r="J109" s="228">
        <v>56447.059000000001</v>
      </c>
      <c r="K109" s="228">
        <v>7438.9319999999998</v>
      </c>
      <c r="L109" s="99"/>
      <c r="M109" s="189"/>
      <c r="N109" s="205">
        <v>45900</v>
      </c>
      <c r="O109" s="101">
        <v>9.1083522458416546</v>
      </c>
      <c r="P109" s="101">
        <v>2.0671229579168671</v>
      </c>
      <c r="Q109" s="101">
        <v>7.104767629477915</v>
      </c>
      <c r="R109" s="101">
        <v>10.344522910594222</v>
      </c>
      <c r="S109" s="227"/>
      <c r="T109" s="228">
        <v>30005.625</v>
      </c>
      <c r="U109" s="228">
        <v>10256.716</v>
      </c>
      <c r="V109" s="228">
        <v>8934.0810000000001</v>
      </c>
      <c r="W109" s="228">
        <v>3384.4209999999998</v>
      </c>
      <c r="X109" s="99"/>
      <c r="Y109" s="189"/>
      <c r="Z109" s="205">
        <v>42978</v>
      </c>
      <c r="AA109" s="101">
        <v>1.639294721</v>
      </c>
      <c r="AB109" s="101">
        <v>2.9799454010000002</v>
      </c>
      <c r="AC109" s="101">
        <v>4.7898166546102798</v>
      </c>
      <c r="AD109" s="101">
        <v>7.1592366706587622</v>
      </c>
      <c r="AE109" s="101">
        <v>10.222261549350177</v>
      </c>
      <c r="AF109" s="227">
        <v>3.5533641596013696</v>
      </c>
      <c r="AG109" s="227">
        <v>7.1592366706587622</v>
      </c>
      <c r="AI109" s="227"/>
      <c r="AJ109" s="189"/>
      <c r="AK109" s="205">
        <v>45900</v>
      </c>
      <c r="AL109" s="227"/>
      <c r="AM109" s="227">
        <v>4.2815432671308509E-2</v>
      </c>
      <c r="AN109" s="227"/>
      <c r="AO109" s="227">
        <v>7.4450740000669867E-3</v>
      </c>
      <c r="AP109" s="227">
        <v>2.0808912690724188</v>
      </c>
      <c r="AQ109" s="227">
        <v>4.2055835867179114</v>
      </c>
      <c r="AR109" s="227">
        <v>1.5060784043762674</v>
      </c>
      <c r="AS109" s="227">
        <v>0.3173068090746613</v>
      </c>
      <c r="AT109" s="227"/>
      <c r="AU109" s="227">
        <v>1.0779857601023641</v>
      </c>
      <c r="AV109" s="227">
        <v>1.7052364112222422</v>
      </c>
      <c r="AW109" s="227"/>
      <c r="AX109" s="227"/>
      <c r="AY109" s="227"/>
      <c r="AZ109" s="189"/>
      <c r="BA109" s="205">
        <v>45900</v>
      </c>
      <c r="BB109" s="101">
        <v>6.1648679189786559</v>
      </c>
      <c r="BC109" s="101">
        <v>6.1112063938195904</v>
      </c>
      <c r="BD109" s="101">
        <v>5.5136060534097142</v>
      </c>
      <c r="BE109" s="226"/>
      <c r="BF109" s="228">
        <v>11232.587</v>
      </c>
      <c r="BG109" s="228">
        <v>43407.446000000004</v>
      </c>
      <c r="BH109" s="228">
        <v>28488.871999999999</v>
      </c>
      <c r="BI109" s="99"/>
      <c r="BJ109" s="99"/>
      <c r="BK109" s="228"/>
      <c r="BL109" s="228"/>
      <c r="BM109" s="228"/>
      <c r="BN109" s="226"/>
      <c r="BO109" s="227"/>
      <c r="BP109" s="227"/>
      <c r="BQ109" s="227"/>
      <c r="BR109" s="189"/>
      <c r="BS109" s="206">
        <v>45870</v>
      </c>
      <c r="BT109" s="228">
        <v>16.747204821690001</v>
      </c>
      <c r="BU109" s="228">
        <v>5.6348321833000004</v>
      </c>
      <c r="BV109" s="226">
        <v>297.2085818513608</v>
      </c>
      <c r="BW109" s="228">
        <v>100</v>
      </c>
      <c r="BX109" s="227"/>
      <c r="BY109" s="227"/>
      <c r="BZ109" s="227"/>
      <c r="CA109" s="122"/>
      <c r="CB109" s="227"/>
      <c r="CC109" s="227"/>
      <c r="CD109" s="227"/>
      <c r="CE109" s="227"/>
      <c r="CF109" s="227"/>
      <c r="CG109" s="227"/>
      <c r="CH109" s="227"/>
      <c r="CI109" s="189"/>
      <c r="CJ109" s="205">
        <v>45900</v>
      </c>
      <c r="CK109" s="101">
        <v>8.5000000000000006E-2</v>
      </c>
      <c r="CL109" s="101">
        <v>1.04</v>
      </c>
      <c r="CM109" s="101">
        <v>1.6666666666666667</v>
      </c>
      <c r="CN109" s="101">
        <v>0.27666666666666667</v>
      </c>
      <c r="CO109" s="101">
        <v>1.8466666666666669</v>
      </c>
      <c r="CP109" s="227">
        <v>2.1083333333333334</v>
      </c>
      <c r="CQ109" s="99"/>
      <c r="CR109" s="99"/>
      <c r="CS109" s="99"/>
      <c r="CT109" s="99"/>
      <c r="CU109" s="99"/>
      <c r="CV109" s="99"/>
      <c r="CW109" s="99"/>
      <c r="CX109" s="189"/>
      <c r="CY109" s="205">
        <v>45900</v>
      </c>
      <c r="CZ109" s="101">
        <v>4.0000000000000008E-2</v>
      </c>
      <c r="DA109" s="101">
        <v>1.4716666666666667</v>
      </c>
      <c r="DB109" s="101">
        <v>1.88</v>
      </c>
      <c r="DC109" s="101">
        <v>0.56666666666666654</v>
      </c>
      <c r="DD109" s="101">
        <v>2.0349999999999997</v>
      </c>
      <c r="DE109" s="227">
        <v>2.3916666666666662</v>
      </c>
      <c r="DF109" s="99"/>
      <c r="DG109" s="99"/>
      <c r="DH109" s="99"/>
      <c r="DI109" s="99"/>
      <c r="DJ109" s="99"/>
      <c r="DK109" s="99"/>
    </row>
    <row r="110" spans="1:115">
      <c r="B110" s="205">
        <v>45930</v>
      </c>
      <c r="C110" s="101">
        <v>6.1603586940923272</v>
      </c>
      <c r="D110" s="101">
        <v>20.857050448503166</v>
      </c>
      <c r="E110" s="101">
        <v>4.3679249873374015</v>
      </c>
      <c r="F110" s="101">
        <v>-26.203641447842706</v>
      </c>
      <c r="H110" s="228">
        <v>30027.036</v>
      </c>
      <c r="I110" s="228">
        <v>14618.076000000001</v>
      </c>
      <c r="J110" s="228">
        <v>56304.642999999996</v>
      </c>
      <c r="K110" s="228">
        <v>7237.3549999999996</v>
      </c>
      <c r="L110" s="99"/>
      <c r="M110" s="189"/>
      <c r="N110" s="205">
        <v>45930</v>
      </c>
      <c r="O110" s="101">
        <v>6.1603586940923272</v>
      </c>
      <c r="P110" s="101">
        <v>1.2294414428334788</v>
      </c>
      <c r="Q110" s="101">
        <v>7.7405975825857398</v>
      </c>
      <c r="R110" s="101">
        <v>10.427487933064938</v>
      </c>
      <c r="S110" s="227"/>
      <c r="T110" s="228">
        <v>30027.036</v>
      </c>
      <c r="U110" s="228">
        <v>10167.724</v>
      </c>
      <c r="V110" s="228">
        <v>9009.4390000000003</v>
      </c>
      <c r="W110" s="228">
        <v>3414.1010000000001</v>
      </c>
      <c r="X110" s="99"/>
      <c r="Y110" s="189"/>
      <c r="Z110" s="205">
        <v>43008</v>
      </c>
      <c r="AA110" s="101">
        <v>1.6018131659999999</v>
      </c>
      <c r="AB110" s="101">
        <v>2.9529925969999997</v>
      </c>
      <c r="AC110" s="101">
        <v>4.6886967912792903</v>
      </c>
      <c r="AD110" s="101">
        <v>7.0923021502326655</v>
      </c>
      <c r="AE110" s="101">
        <v>10.222907097584541</v>
      </c>
      <c r="AF110" s="227">
        <v>3.2766354356409408</v>
      </c>
      <c r="AG110" s="227">
        <v>7.0923021502326655</v>
      </c>
      <c r="AI110" s="227"/>
      <c r="AJ110" s="189"/>
      <c r="AK110" s="205">
        <v>45930</v>
      </c>
      <c r="AL110" s="227"/>
      <c r="AM110" s="227">
        <v>4.2902113534102275E-2</v>
      </c>
      <c r="AN110" s="227"/>
      <c r="AO110" s="227">
        <v>7.3519920588873862E-3</v>
      </c>
      <c r="AP110" s="227">
        <v>2.3425283723779482</v>
      </c>
      <c r="AQ110" s="227">
        <v>4.2399073504228477</v>
      </c>
      <c r="AR110" s="227">
        <v>1.4951568602613587</v>
      </c>
      <c r="AS110" s="227">
        <v>0.31187642414530092</v>
      </c>
      <c r="AT110" s="227"/>
      <c r="AU110" s="227">
        <v>1.1538390018879892</v>
      </c>
      <c r="AV110" s="227">
        <v>1.8459304626397703</v>
      </c>
      <c r="AW110" s="227"/>
      <c r="AX110" s="227"/>
      <c r="AY110" s="227"/>
      <c r="AZ110" s="189"/>
      <c r="BA110" s="205">
        <v>45930</v>
      </c>
      <c r="BB110" s="101">
        <v>6.2076218467273625</v>
      </c>
      <c r="BC110" s="101">
        <v>5.404160680750314</v>
      </c>
      <c r="BD110" s="101">
        <v>5.4314179893905745</v>
      </c>
      <c r="BE110" s="226"/>
      <c r="BF110" s="228">
        <v>11310.74</v>
      </c>
      <c r="BG110" s="228">
        <v>43292.438000000002</v>
      </c>
      <c r="BH110" s="228">
        <v>28474.949000000001</v>
      </c>
      <c r="BI110" s="99"/>
      <c r="BJ110" s="99"/>
      <c r="BK110" s="228"/>
      <c r="BL110" s="228"/>
      <c r="BM110" s="228"/>
      <c r="BN110" s="226"/>
      <c r="BO110" s="227"/>
      <c r="BP110" s="227"/>
      <c r="BQ110" s="227"/>
      <c r="BR110" s="189"/>
      <c r="BS110" s="206">
        <v>45901</v>
      </c>
      <c r="BT110" s="228">
        <v>16.682689473340002</v>
      </c>
      <c r="BU110" s="228">
        <v>5.7679557742699998</v>
      </c>
      <c r="BV110" s="226">
        <v>289.2305372339888</v>
      </c>
      <c r="BW110" s="228">
        <v>100</v>
      </c>
      <c r="BX110" s="227"/>
      <c r="BY110" s="227"/>
      <c r="BZ110" s="227"/>
      <c r="CA110" s="122"/>
      <c r="CB110" s="227"/>
      <c r="CC110" s="227"/>
      <c r="CD110" s="227"/>
      <c r="CE110" s="227"/>
      <c r="CF110" s="227"/>
      <c r="CG110" s="227"/>
      <c r="CH110" s="227"/>
      <c r="CI110" s="189"/>
      <c r="CJ110" s="205">
        <v>45930</v>
      </c>
      <c r="CK110" s="101">
        <v>8.3333333333333329E-2</v>
      </c>
      <c r="CL110" s="101">
        <v>0.95833333333333337</v>
      </c>
      <c r="CM110" s="101">
        <v>1.61</v>
      </c>
      <c r="CN110" s="101">
        <v>0.26666666666666666</v>
      </c>
      <c r="CO110" s="101">
        <v>1.7883333333333333</v>
      </c>
      <c r="CP110" s="227">
        <v>2.0883333333333334</v>
      </c>
      <c r="CQ110" s="99"/>
      <c r="CR110" s="99"/>
      <c r="CS110" s="99"/>
      <c r="CT110" s="99"/>
      <c r="CU110" s="99"/>
      <c r="CV110" s="99"/>
      <c r="CW110" s="99"/>
      <c r="CX110" s="189"/>
      <c r="CY110" s="205">
        <v>45930</v>
      </c>
      <c r="CZ110" s="101">
        <v>0.04</v>
      </c>
      <c r="DA110" s="101">
        <v>1.4266666666666667</v>
      </c>
      <c r="DB110" s="101">
        <v>1.793333333333333</v>
      </c>
      <c r="DC110" s="101">
        <v>0.54166666666666663</v>
      </c>
      <c r="DD110" s="101">
        <v>1.9649999999999996</v>
      </c>
      <c r="DE110" s="227">
        <v>2.3450000000000002</v>
      </c>
      <c r="DF110" s="99"/>
      <c r="DG110" s="99"/>
      <c r="DH110" s="99"/>
      <c r="DI110" s="99"/>
      <c r="DJ110" s="99"/>
      <c r="DK110" s="99"/>
    </row>
    <row r="111" spans="1:115">
      <c r="B111" s="205">
        <v>45961</v>
      </c>
      <c r="C111" s="101">
        <v>7.010830401061674</v>
      </c>
      <c r="D111" s="101">
        <v>18.903831194381059</v>
      </c>
      <c r="E111" s="101">
        <v>5.2936692350157522</v>
      </c>
      <c r="F111" s="101">
        <v>-21.85439490917225</v>
      </c>
      <c r="H111" s="228">
        <v>30336.694</v>
      </c>
      <c r="I111" s="228">
        <v>14592.959000000001</v>
      </c>
      <c r="J111" s="228">
        <v>56790.588000000003</v>
      </c>
      <c r="K111" s="228">
        <v>7349.4660000000003</v>
      </c>
      <c r="L111" s="99"/>
      <c r="M111" s="189"/>
      <c r="N111" s="205">
        <v>45961</v>
      </c>
      <c r="O111" s="101">
        <v>7.010830401061674</v>
      </c>
      <c r="P111" s="101">
        <v>3.4902812731494981</v>
      </c>
      <c r="Q111" s="101">
        <v>8.1481458549494956</v>
      </c>
      <c r="R111" s="101">
        <v>10.214949917718098</v>
      </c>
      <c r="S111" s="227"/>
      <c r="T111" s="228">
        <v>30336.694</v>
      </c>
      <c r="U111" s="228">
        <v>10373.012000000001</v>
      </c>
      <c r="V111" s="228">
        <v>9082.7420000000002</v>
      </c>
      <c r="W111" s="228">
        <v>3446.4810000000002</v>
      </c>
      <c r="X111" s="99"/>
      <c r="Y111" s="189"/>
      <c r="Z111" s="205">
        <v>43039</v>
      </c>
      <c r="AA111" s="101">
        <v>1.5742133230000002</v>
      </c>
      <c r="AB111" s="101">
        <v>2.8906793750000004</v>
      </c>
      <c r="AC111" s="101">
        <v>4.5543068873851604</v>
      </c>
      <c r="AD111" s="101">
        <v>6.92684616850892</v>
      </c>
      <c r="AE111" s="101">
        <v>9.8461329708909613</v>
      </c>
      <c r="AF111" s="227">
        <v>3.2214382437450046</v>
      </c>
      <c r="AG111" s="227">
        <v>6.92684616850892</v>
      </c>
      <c r="AI111" s="227"/>
      <c r="AJ111" s="189"/>
      <c r="AK111" s="205">
        <v>45961</v>
      </c>
      <c r="AL111" s="227"/>
      <c r="AM111" s="227">
        <v>4.3425565614831456E-2</v>
      </c>
      <c r="AN111" s="227"/>
      <c r="AO111" s="227">
        <v>7.4052284725493822E-3</v>
      </c>
      <c r="AP111" s="227">
        <v>2.5278511238931216</v>
      </c>
      <c r="AQ111" s="227">
        <v>4.2771228026454633</v>
      </c>
      <c r="AR111" s="227">
        <v>1.5076692280990271</v>
      </c>
      <c r="AS111" s="227">
        <v>0.28708923227848265</v>
      </c>
      <c r="AT111" s="227"/>
      <c r="AU111" s="227">
        <v>1.2068788587984955</v>
      </c>
      <c r="AV111" s="227">
        <v>1.9332932135825653</v>
      </c>
      <c r="AW111" s="227"/>
      <c r="AX111" s="227"/>
      <c r="AY111" s="227"/>
      <c r="AZ111" s="189"/>
      <c r="BA111" s="205">
        <v>45961</v>
      </c>
      <c r="BB111" s="101">
        <v>7.5287855764371026</v>
      </c>
      <c r="BC111" s="101">
        <v>5.8878673714017671</v>
      </c>
      <c r="BD111" s="101">
        <v>5.6821198660829575</v>
      </c>
      <c r="BE111" s="226"/>
      <c r="BF111" s="228">
        <v>11603.799000000001</v>
      </c>
      <c r="BG111" s="228">
        <v>43496.957000000002</v>
      </c>
      <c r="BH111" s="228">
        <v>28470.407999999999</v>
      </c>
      <c r="BI111" s="99"/>
      <c r="BJ111" s="99"/>
      <c r="BK111" s="228"/>
      <c r="BL111" s="228"/>
      <c r="BM111" s="228"/>
      <c r="BN111" s="226"/>
      <c r="BO111" s="227"/>
      <c r="BP111" s="227"/>
      <c r="BQ111" s="227"/>
      <c r="BR111" s="189"/>
      <c r="BS111" s="206">
        <v>45931</v>
      </c>
      <c r="BT111" s="228">
        <v>16.821770309889999</v>
      </c>
      <c r="BU111" s="228">
        <v>5.8654469827</v>
      </c>
      <c r="BV111" s="226">
        <v>286.79434592973769</v>
      </c>
      <c r="BW111" s="228">
        <v>100</v>
      </c>
      <c r="BX111" s="227"/>
      <c r="BY111" s="227"/>
      <c r="BZ111" s="227"/>
      <c r="CA111" s="122"/>
      <c r="CB111" s="227"/>
      <c r="CC111" s="227"/>
      <c r="CD111" s="227"/>
      <c r="CE111" s="227"/>
      <c r="CF111" s="227"/>
      <c r="CG111" s="227"/>
      <c r="CH111" s="227"/>
      <c r="CI111" s="189"/>
      <c r="CJ111" s="205">
        <v>45961</v>
      </c>
      <c r="CK111" s="101">
        <v>8.1666666666666679E-2</v>
      </c>
      <c r="CL111" s="101">
        <v>0.88166666666666671</v>
      </c>
      <c r="CM111" s="101">
        <v>1.5733333333333335</v>
      </c>
      <c r="CN111" s="101">
        <v>0.26</v>
      </c>
      <c r="CO111" s="101">
        <v>1.7583333333333331</v>
      </c>
      <c r="CP111" s="227">
        <v>2.0700000000000003</v>
      </c>
      <c r="CQ111" s="99"/>
      <c r="CR111" s="99"/>
      <c r="CS111" s="99"/>
      <c r="CT111" s="99"/>
      <c r="CU111" s="99"/>
      <c r="CV111" s="99"/>
      <c r="CW111" s="99"/>
      <c r="CX111" s="189"/>
      <c r="CY111" s="205">
        <v>45961</v>
      </c>
      <c r="CZ111" s="101">
        <v>4.3333333333333335E-2</v>
      </c>
      <c r="DA111" s="101">
        <v>1.39</v>
      </c>
      <c r="DB111" s="101">
        <v>1.7699999999999996</v>
      </c>
      <c r="DC111" s="101">
        <v>0.52999999999999992</v>
      </c>
      <c r="DD111" s="101">
        <v>1.9216666666666666</v>
      </c>
      <c r="DE111" s="227">
        <v>2.3083333333333331</v>
      </c>
      <c r="DF111" s="99"/>
      <c r="DG111" s="99"/>
      <c r="DH111" s="99"/>
      <c r="DI111" s="99"/>
      <c r="DJ111" s="99"/>
      <c r="DK111" s="99"/>
    </row>
    <row r="112" spans="1:115">
      <c r="B112" s="205">
        <v>45991</v>
      </c>
      <c r="C112" s="101">
        <v>7.0783774422287449</v>
      </c>
      <c r="D112" s="101">
        <v>17.892161871881342</v>
      </c>
      <c r="E112" s="101">
        <v>5.8104937960804737</v>
      </c>
      <c r="F112" s="101">
        <v>-19.055578972775113</v>
      </c>
      <c r="H112" s="228">
        <v>30524.454000000002</v>
      </c>
      <c r="I112" s="228">
        <v>14709.641999999998</v>
      </c>
      <c r="J112" s="228">
        <v>57119.135000000002</v>
      </c>
      <c r="K112" s="228">
        <v>7391.4049999999997</v>
      </c>
      <c r="L112" s="99"/>
      <c r="M112" s="189"/>
      <c r="N112" s="205">
        <v>45991</v>
      </c>
      <c r="O112" s="101">
        <v>7.0783774422287449</v>
      </c>
      <c r="P112" s="101">
        <v>3.0311283241649001</v>
      </c>
      <c r="Q112" s="101">
        <v>8.482546471930652</v>
      </c>
      <c r="R112" s="101">
        <v>10.059297445892689</v>
      </c>
      <c r="S112" s="227"/>
      <c r="T112" s="228">
        <v>30524.454000000002</v>
      </c>
      <c r="U112" s="228">
        <v>10358.082</v>
      </c>
      <c r="V112" s="228">
        <v>9158.8310000000001</v>
      </c>
      <c r="W112" s="228">
        <v>3467.11</v>
      </c>
      <c r="X112" s="99"/>
      <c r="Y112" s="189"/>
      <c r="Z112" s="205">
        <v>43069</v>
      </c>
      <c r="AA112" s="101">
        <v>1.4828072370000001</v>
      </c>
      <c r="AB112" s="101">
        <v>2.8202378490000002</v>
      </c>
      <c r="AC112" s="101">
        <v>4.3609509436028597</v>
      </c>
      <c r="AD112" s="101">
        <v>6.6688654893127222</v>
      </c>
      <c r="AE112" s="101">
        <v>9.5128555000819812</v>
      </c>
      <c r="AF112" s="227">
        <v>3.3472307165958699</v>
      </c>
      <c r="AG112" s="227">
        <v>6.6688654893127222</v>
      </c>
      <c r="AI112" s="227"/>
      <c r="AJ112" s="189"/>
      <c r="AK112" s="205">
        <v>45991</v>
      </c>
      <c r="AL112" s="227"/>
      <c r="AM112" s="227">
        <v>4.2307815592625385E-2</v>
      </c>
      <c r="AN112" s="227"/>
      <c r="AO112" s="227">
        <v>7.3304780792122909E-3</v>
      </c>
      <c r="AP112" s="227">
        <v>3.747009945144006</v>
      </c>
      <c r="AQ112" s="227">
        <v>3.5402340479406109</v>
      </c>
      <c r="AR112" s="227">
        <v>1.4637894956418778</v>
      </c>
      <c r="AS112" s="227">
        <v>0.25279680210608091</v>
      </c>
      <c r="AT112" s="227"/>
      <c r="AU112" s="227">
        <v>1.5328188618573704</v>
      </c>
      <c r="AV112" s="227">
        <v>2.403083001717345</v>
      </c>
      <c r="AW112" s="227"/>
      <c r="AX112" s="227"/>
      <c r="AY112" s="227"/>
      <c r="AZ112" s="189"/>
      <c r="BA112" s="205">
        <v>45991</v>
      </c>
      <c r="BB112" s="101">
        <v>6.9973335551467564</v>
      </c>
      <c r="BC112" s="101">
        <v>6.136470492331858</v>
      </c>
      <c r="BD112" s="101">
        <v>5.8353825892958788</v>
      </c>
      <c r="BE112" s="226"/>
      <c r="BF112" s="228">
        <v>11422.647999999999</v>
      </c>
      <c r="BG112" s="228">
        <v>43538.940999999999</v>
      </c>
      <c r="BH112" s="228">
        <v>28540.308000000001</v>
      </c>
      <c r="BI112" s="99"/>
      <c r="BJ112" s="99"/>
      <c r="BK112" s="228"/>
      <c r="BL112" s="228"/>
      <c r="BM112" s="228"/>
      <c r="BN112" s="226"/>
      <c r="BO112" s="227"/>
      <c r="BP112" s="227"/>
      <c r="BQ112" s="227"/>
      <c r="BR112" s="189"/>
      <c r="BS112" s="206">
        <v>45962</v>
      </c>
      <c r="BT112" s="228">
        <v>16.858104696530003</v>
      </c>
      <c r="BU112" s="228">
        <v>5.8093938278600001</v>
      </c>
      <c r="BV112" s="226">
        <v>290.18698329047527</v>
      </c>
      <c r="BW112" s="228">
        <v>100</v>
      </c>
      <c r="BX112" s="227"/>
      <c r="BY112" s="227"/>
      <c r="BZ112" s="227"/>
      <c r="CA112" s="122"/>
      <c r="CB112" s="227"/>
      <c r="CC112" s="227"/>
      <c r="CD112" s="227"/>
      <c r="CE112" s="227"/>
      <c r="CF112" s="227"/>
      <c r="CG112" s="227"/>
      <c r="CH112" s="227"/>
      <c r="CI112" s="189"/>
      <c r="CJ112" s="205">
        <v>45991</v>
      </c>
      <c r="CK112" s="101">
        <v>0.08</v>
      </c>
      <c r="CL112" s="101">
        <v>0.81833333333333336</v>
      </c>
      <c r="CM112" s="101">
        <v>1.5416666666666667</v>
      </c>
      <c r="CN112" s="101">
        <v>0.25333333333333335</v>
      </c>
      <c r="CO112" s="101">
        <v>1.7433333333333334</v>
      </c>
      <c r="CP112" s="227">
        <v>2.0699999999999998</v>
      </c>
      <c r="CQ112" s="99"/>
      <c r="CR112" s="99"/>
      <c r="CS112" s="99"/>
      <c r="CT112" s="99"/>
      <c r="CU112" s="99"/>
      <c r="CV112" s="99"/>
      <c r="CW112" s="99"/>
      <c r="CX112" s="189"/>
      <c r="CY112" s="205">
        <v>45991</v>
      </c>
      <c r="CZ112" s="101">
        <v>4.5000000000000005E-2</v>
      </c>
      <c r="DA112" s="101">
        <v>1.3983333333333334</v>
      </c>
      <c r="DB112" s="101">
        <v>1.7533333333333336</v>
      </c>
      <c r="DC112" s="101">
        <v>0.52000000000000013</v>
      </c>
      <c r="DD112" s="101">
        <v>1.8983333333333334</v>
      </c>
      <c r="DE112" s="227">
        <v>2.3183333333333338</v>
      </c>
      <c r="DF112" s="99"/>
      <c r="DG112" s="99"/>
      <c r="DH112" s="99"/>
      <c r="DI112" s="99"/>
      <c r="DJ112" s="99"/>
      <c r="DK112" s="99"/>
    </row>
    <row r="113" spans="1:115">
      <c r="B113" s="205">
        <v>46022</v>
      </c>
      <c r="C113" s="101">
        <v>8.576832163950554</v>
      </c>
      <c r="D113" s="101">
        <v>11.918107029875479</v>
      </c>
      <c r="E113" s="101">
        <v>6.3059058372554322</v>
      </c>
      <c r="F113" s="101">
        <v>-12.87811390161221</v>
      </c>
      <c r="H113" s="228">
        <v>30841.727999999999</v>
      </c>
      <c r="I113" s="228">
        <v>14674.475</v>
      </c>
      <c r="J113" s="228">
        <v>57656.019</v>
      </c>
      <c r="K113" s="228">
        <v>7713.8109999999997</v>
      </c>
      <c r="L113" s="99"/>
      <c r="M113" s="189"/>
      <c r="N113" s="205">
        <v>46022</v>
      </c>
      <c r="O113" s="101">
        <v>8.576832163950554</v>
      </c>
      <c r="P113" s="101">
        <v>4.3528075880397976</v>
      </c>
      <c r="Q113" s="101">
        <v>8.8491924715738755</v>
      </c>
      <c r="R113" s="101">
        <v>9.7940199083295543</v>
      </c>
      <c r="S113" s="227"/>
      <c r="T113" s="228">
        <v>30841.727999999999</v>
      </c>
      <c r="U113" s="228">
        <v>10187.135</v>
      </c>
      <c r="V113" s="228">
        <v>9222.3359999999993</v>
      </c>
      <c r="W113" s="228">
        <v>3470.4659999999999</v>
      </c>
      <c r="X113" s="99"/>
      <c r="Y113" s="189"/>
      <c r="Z113" s="205">
        <v>43100</v>
      </c>
      <c r="AA113" s="101">
        <v>1.2500659119999999</v>
      </c>
      <c r="AB113" s="101">
        <v>2.5298652919999998</v>
      </c>
      <c r="AC113" s="101">
        <v>3.6640925778367501</v>
      </c>
      <c r="AD113" s="101">
        <v>5.9899926663425358</v>
      </c>
      <c r="AE113" s="101">
        <v>8.4449821730221668</v>
      </c>
      <c r="AF113" s="227">
        <v>2.9319585373399017</v>
      </c>
      <c r="AG113" s="227">
        <v>5.9899926663425358</v>
      </c>
      <c r="AI113" s="227"/>
      <c r="AJ113" s="189"/>
      <c r="AK113" s="205">
        <v>46022</v>
      </c>
      <c r="AL113" s="227"/>
      <c r="AM113" s="227">
        <v>4.3620442792768305E-2</v>
      </c>
      <c r="AN113" s="227"/>
      <c r="AO113" s="227">
        <v>6.04172820211482E-4</v>
      </c>
      <c r="AP113" s="227">
        <v>4.1503890320818329</v>
      </c>
      <c r="AQ113" s="227">
        <v>3.6917101544278799</v>
      </c>
      <c r="AR113" s="227">
        <v>1.4163621906703572</v>
      </c>
      <c r="AS113" s="227">
        <v>0.1798658798260383</v>
      </c>
      <c r="AT113" s="227"/>
      <c r="AU113" s="227">
        <v>1.6122248635998784</v>
      </c>
      <c r="AV113" s="227">
        <v>2.5386572620270611</v>
      </c>
      <c r="AW113" s="227"/>
      <c r="AX113" s="227"/>
      <c r="AY113" s="227"/>
      <c r="AZ113" s="189"/>
      <c r="BA113" s="205">
        <v>46022</v>
      </c>
      <c r="BB113" s="101">
        <v>7.279172282442059</v>
      </c>
      <c r="BC113" s="101">
        <v>6.9359598403538891</v>
      </c>
      <c r="BD113" s="101">
        <v>6.8159113291076379</v>
      </c>
      <c r="BE113" s="226"/>
      <c r="BF113" s="228">
        <v>11704.678</v>
      </c>
      <c r="BG113" s="228">
        <v>44512.165999999997</v>
      </c>
      <c r="BH113" s="228">
        <v>29170.243999999999</v>
      </c>
      <c r="BI113" s="99"/>
      <c r="BJ113" s="99"/>
      <c r="BK113" s="228"/>
      <c r="BL113" s="228"/>
      <c r="BM113" s="228"/>
      <c r="BN113" s="226"/>
      <c r="BO113" s="227"/>
      <c r="BP113" s="227"/>
      <c r="BQ113" s="227"/>
      <c r="BR113" s="189"/>
      <c r="BS113" s="206">
        <v>45992</v>
      </c>
      <c r="BT113" s="228">
        <v>17.30900327941</v>
      </c>
      <c r="BU113" s="228">
        <v>5.9411647718699996</v>
      </c>
      <c r="BV113" s="226">
        <v>291.34023283387137</v>
      </c>
      <c r="BW113" s="228">
        <v>100</v>
      </c>
      <c r="BX113" s="227"/>
      <c r="BY113" s="227"/>
      <c r="BZ113" s="227"/>
      <c r="CA113" s="122"/>
      <c r="CB113" s="227"/>
      <c r="CC113" s="227"/>
      <c r="CD113" s="227"/>
      <c r="CE113" s="227"/>
      <c r="CF113" s="227"/>
      <c r="CG113" s="227"/>
      <c r="CH113" s="227"/>
      <c r="CI113" s="189"/>
      <c r="CJ113" s="205">
        <v>46022</v>
      </c>
      <c r="CK113" s="101">
        <v>7.8333333333333352E-2</v>
      </c>
      <c r="CL113" s="101">
        <v>0.79</v>
      </c>
      <c r="CM113" s="101">
        <v>1.5449999999999999</v>
      </c>
      <c r="CN113" s="101">
        <v>0.25</v>
      </c>
      <c r="CO113" s="101">
        <v>1.7433333333333332</v>
      </c>
      <c r="CP113" s="227">
        <v>2.0749999999999997</v>
      </c>
      <c r="CQ113" s="99"/>
      <c r="CR113" s="99"/>
      <c r="CS113" s="99"/>
      <c r="CT113" s="99"/>
      <c r="CU113" s="99"/>
      <c r="CV113" s="99"/>
      <c r="CW113" s="99"/>
      <c r="CX113" s="189"/>
      <c r="CY113" s="205">
        <v>46022</v>
      </c>
      <c r="CZ113" s="101">
        <v>4.6666666666666662E-2</v>
      </c>
      <c r="DA113" s="101">
        <v>1.4133333333333333</v>
      </c>
      <c r="DB113" s="101">
        <v>1.7650000000000003</v>
      </c>
      <c r="DC113" s="101">
        <v>0.51833333333333342</v>
      </c>
      <c r="DD113" s="101">
        <v>1.8983333333333332</v>
      </c>
      <c r="DE113" s="227">
        <v>2.3199999999999998</v>
      </c>
      <c r="DF113" s="99"/>
      <c r="DG113" s="99"/>
      <c r="DH113" s="99"/>
      <c r="DI113" s="99"/>
      <c r="DJ113" s="99"/>
      <c r="DK113" s="99"/>
    </row>
    <row r="114" spans="1:115">
      <c r="B114" s="205">
        <v>46053</v>
      </c>
      <c r="C114" s="101">
        <v>8.8696302642207634</v>
      </c>
      <c r="D114" s="101">
        <v>9.1559474596001778</v>
      </c>
      <c r="E114" s="101">
        <v>5.323053068778405</v>
      </c>
      <c r="F114" s="101">
        <v>-17.125134495851746</v>
      </c>
      <c r="H114" s="228">
        <v>31160.143</v>
      </c>
      <c r="I114" s="228">
        <v>14885.733</v>
      </c>
      <c r="J114" s="228">
        <v>57886.163999999997</v>
      </c>
      <c r="K114" s="228">
        <v>7455.8869999999997</v>
      </c>
      <c r="L114" s="99"/>
      <c r="M114" s="189"/>
      <c r="N114" s="205">
        <v>46053</v>
      </c>
      <c r="O114" s="101">
        <v>8.8696302642207634</v>
      </c>
      <c r="P114" s="101">
        <v>5.2784606811221435</v>
      </c>
      <c r="Q114" s="101">
        <v>9.2471300140795964</v>
      </c>
      <c r="R114" s="101">
        <v>9.7341591209957343</v>
      </c>
      <c r="S114" s="227"/>
      <c r="T114" s="228">
        <v>31160.143</v>
      </c>
      <c r="U114" s="228">
        <v>10460.391</v>
      </c>
      <c r="V114" s="228">
        <v>9279.2950000000001</v>
      </c>
      <c r="W114" s="228">
        <v>3490.6030000000001</v>
      </c>
      <c r="X114" s="99"/>
      <c r="Y114" s="189"/>
      <c r="Z114" s="205">
        <v>43131</v>
      </c>
      <c r="AA114" s="101">
        <v>1.2333052369999999</v>
      </c>
      <c r="AB114" s="101">
        <v>2.363573154</v>
      </c>
      <c r="AC114" s="101">
        <v>3.4140462705588699</v>
      </c>
      <c r="AD114" s="101">
        <v>5.6534063503559064</v>
      </c>
      <c r="AE114" s="101">
        <v>7.8722654566608323</v>
      </c>
      <c r="AF114" s="227">
        <v>3.1770363407775135</v>
      </c>
      <c r="AG114" s="227">
        <v>5.6534063503559064</v>
      </c>
      <c r="AI114" s="227"/>
      <c r="AJ114" s="189"/>
      <c r="AK114" s="205">
        <v>46053</v>
      </c>
      <c r="AL114" s="227"/>
      <c r="AM114" s="227">
        <v>4.2852385046955301E-2</v>
      </c>
      <c r="AN114" s="227"/>
      <c r="AO114" s="227">
        <v>5.8601194644502608E-4</v>
      </c>
      <c r="AP114" s="227">
        <v>4.1568292393299355</v>
      </c>
      <c r="AQ114" s="227">
        <v>3.7295742474472968</v>
      </c>
      <c r="AR114" s="227">
        <v>1.4223907718081359</v>
      </c>
      <c r="AS114" s="227">
        <v>0.16798126779361738</v>
      </c>
      <c r="AT114" s="227"/>
      <c r="AU114" s="227">
        <v>1.6130462311472977</v>
      </c>
      <c r="AV114" s="227">
        <v>2.5315345860838696</v>
      </c>
      <c r="AW114" s="227"/>
      <c r="AX114" s="227"/>
      <c r="AY114" s="227"/>
      <c r="AZ114" s="189"/>
      <c r="BA114" s="205">
        <v>46053</v>
      </c>
      <c r="BB114" s="101">
        <v>5.7745703043182273</v>
      </c>
      <c r="BC114" s="101">
        <v>6.5121909530463595</v>
      </c>
      <c r="BD114" s="101">
        <v>6.7318617365247135</v>
      </c>
      <c r="BE114" s="226"/>
      <c r="BF114" s="228">
        <v>11352.48</v>
      </c>
      <c r="BG114" s="228">
        <v>44274.896999999997</v>
      </c>
      <c r="BH114" s="228">
        <v>29250.125</v>
      </c>
      <c r="BI114" s="99"/>
      <c r="BJ114" s="99"/>
      <c r="BK114" s="228"/>
      <c r="BL114" s="228"/>
      <c r="BM114" s="228"/>
      <c r="BN114" s="226"/>
      <c r="BO114" s="227"/>
      <c r="BP114" s="227"/>
      <c r="BQ114" s="227"/>
      <c r="BR114" s="189"/>
      <c r="BS114" s="206">
        <v>46023</v>
      </c>
      <c r="BT114" s="228">
        <v>17.148531505669997</v>
      </c>
      <c r="BU114" s="228">
        <v>5.7797311363600006</v>
      </c>
      <c r="BV114" s="226">
        <v>296.70119770432649</v>
      </c>
      <c r="BW114" s="228">
        <v>100</v>
      </c>
      <c r="BX114" s="227"/>
      <c r="BY114" s="227"/>
      <c r="BZ114" s="227"/>
      <c r="CA114" s="122"/>
      <c r="CB114" s="227"/>
      <c r="CC114" s="227"/>
      <c r="CD114" s="227"/>
      <c r="CE114" s="227"/>
      <c r="CF114" s="227"/>
      <c r="CG114" s="227"/>
      <c r="CH114" s="227"/>
      <c r="CI114" s="189"/>
      <c r="CJ114" s="205">
        <v>46053</v>
      </c>
      <c r="CK114" s="101">
        <v>0.08</v>
      </c>
      <c r="CL114" s="101">
        <v>0.7683333333333332</v>
      </c>
      <c r="CM114" s="101">
        <v>1.5499999999999998</v>
      </c>
      <c r="CN114" s="101">
        <v>0.25</v>
      </c>
      <c r="CO114" s="101">
        <v>1.7533333333333332</v>
      </c>
      <c r="CP114" s="227">
        <v>2.083333333333333</v>
      </c>
      <c r="CQ114" s="227"/>
      <c r="CR114" s="227"/>
      <c r="CS114" s="227"/>
      <c r="CT114" s="227"/>
      <c r="CU114" s="227"/>
      <c r="CV114" s="227"/>
      <c r="CW114" s="227"/>
      <c r="CX114" s="227"/>
      <c r="CY114" s="363">
        <v>46053</v>
      </c>
      <c r="CZ114" s="101">
        <v>4.8333333333333332E-2</v>
      </c>
      <c r="DA114" s="101">
        <v>1.4416666666666667</v>
      </c>
      <c r="DB114" s="101">
        <v>1.7516666666666669</v>
      </c>
      <c r="DC114" s="101">
        <v>0.52</v>
      </c>
      <c r="DD114" s="101">
        <v>1.9016666666666666</v>
      </c>
      <c r="DE114" s="227">
        <v>2.3266666666666667</v>
      </c>
      <c r="DF114" s="227"/>
      <c r="DG114" s="227"/>
      <c r="DH114" s="227"/>
      <c r="DI114" s="227"/>
      <c r="DJ114" s="99"/>
      <c r="DK114" s="99"/>
    </row>
    <row r="115" spans="1:115">
      <c r="B115" s="205">
        <v>46081</v>
      </c>
      <c r="C115" s="101">
        <v>8.7881643111229923</v>
      </c>
      <c r="D115" s="101">
        <v>7.4314795791875499</v>
      </c>
      <c r="E115" s="101">
        <v>5.1185220459684322</v>
      </c>
      <c r="F115" s="101">
        <v>-14.332969233426073</v>
      </c>
      <c r="H115" s="228">
        <v>31415.127</v>
      </c>
      <c r="I115" s="228">
        <v>14811.013000000001</v>
      </c>
      <c r="J115" s="228">
        <v>58150.017999999996</v>
      </c>
      <c r="K115" s="228">
        <v>7584.7849999999999</v>
      </c>
      <c r="L115" s="99"/>
      <c r="M115" s="189"/>
      <c r="N115" s="205">
        <v>46081</v>
      </c>
      <c r="O115" s="101">
        <v>8.7881643111229923</v>
      </c>
      <c r="P115" s="101">
        <v>4.6503402235507307</v>
      </c>
      <c r="Q115" s="101">
        <v>9.3116585471354263</v>
      </c>
      <c r="R115" s="101">
        <v>9.5031958788253981</v>
      </c>
      <c r="S115" s="227"/>
      <c r="T115" s="228">
        <v>31415.127</v>
      </c>
      <c r="U115" s="228">
        <v>10577.35</v>
      </c>
      <c r="V115" s="228">
        <v>9330.1720000000005</v>
      </c>
      <c r="W115" s="228">
        <v>3515.645</v>
      </c>
      <c r="X115" s="99"/>
      <c r="Y115" s="189"/>
      <c r="Z115" s="205">
        <v>43159</v>
      </c>
      <c r="AA115" s="101">
        <v>1.1992424510000002</v>
      </c>
      <c r="AB115" s="101">
        <v>2.3544310129999997</v>
      </c>
      <c r="AC115" s="101">
        <v>3.3010560750793099</v>
      </c>
      <c r="AD115" s="101">
        <v>5.6032894482583462</v>
      </c>
      <c r="AE115" s="101">
        <v>7.8524486805605127</v>
      </c>
      <c r="AF115" s="227">
        <v>2.9292872229889859</v>
      </c>
      <c r="AG115" s="227">
        <v>5.6032894482583462</v>
      </c>
      <c r="AI115" s="227"/>
      <c r="AJ115" s="189"/>
      <c r="AK115" s="205">
        <v>46081</v>
      </c>
      <c r="AL115" s="227"/>
      <c r="AM115" s="227">
        <v>4.0594161314088738E-2</v>
      </c>
      <c r="AN115" s="227"/>
      <c r="AO115" s="227">
        <v>4.4436380229394284E-4</v>
      </c>
      <c r="AP115" s="227">
        <v>4.2315336443621279</v>
      </c>
      <c r="AQ115" s="227">
        <v>3.7413926558081267</v>
      </c>
      <c r="AR115" s="227">
        <v>1.4239853151201649</v>
      </c>
      <c r="AS115" s="227">
        <v>0.16773048407162244</v>
      </c>
      <c r="AT115" s="227"/>
      <c r="AU115" s="227">
        <v>1.6367081542972524</v>
      </c>
      <c r="AV115" s="227">
        <v>2.5455948492175096</v>
      </c>
      <c r="AW115" s="227"/>
      <c r="AX115" s="227"/>
      <c r="AY115" s="227"/>
      <c r="AZ115" s="189"/>
      <c r="BA115" s="205">
        <v>46081</v>
      </c>
      <c r="BB115" s="101">
        <v>6.3895335398098885</v>
      </c>
      <c r="BC115" s="101">
        <v>6.080253682447978</v>
      </c>
      <c r="BD115" s="101">
        <v>6.6914966088747363</v>
      </c>
      <c r="BE115" s="226"/>
      <c r="BF115" s="228">
        <v>11428.169</v>
      </c>
      <c r="BG115" s="228">
        <v>44340.516000000003</v>
      </c>
      <c r="BH115" s="228">
        <v>29427.957999999999</v>
      </c>
      <c r="BI115" s="99"/>
      <c r="BJ115" s="99"/>
      <c r="BK115" s="228"/>
      <c r="BL115" s="228"/>
      <c r="BM115" s="228"/>
      <c r="BN115" s="226"/>
      <c r="BO115" s="227"/>
      <c r="BP115" s="227"/>
      <c r="BQ115" s="227"/>
      <c r="BR115" s="189"/>
      <c r="BS115" s="206">
        <v>46054</v>
      </c>
      <c r="BT115" s="228">
        <v>17.268398329570001</v>
      </c>
      <c r="BU115" s="228">
        <v>5.9547028368499992</v>
      </c>
      <c r="BV115" s="226">
        <v>289.99597129694678</v>
      </c>
      <c r="BW115" s="228">
        <v>100</v>
      </c>
      <c r="BX115" s="227"/>
      <c r="BY115" s="227"/>
      <c r="BZ115" s="227"/>
      <c r="CA115" s="122"/>
      <c r="CB115" s="227"/>
      <c r="CC115" s="227"/>
      <c r="CD115" s="227"/>
      <c r="CE115" s="227"/>
      <c r="CF115" s="227"/>
      <c r="CG115" s="227"/>
      <c r="CH115" s="227"/>
      <c r="CI115" s="189"/>
      <c r="CJ115" s="205">
        <v>46081</v>
      </c>
      <c r="CK115" s="101">
        <v>0.08</v>
      </c>
      <c r="CL115" s="101">
        <v>0.75166666666666659</v>
      </c>
      <c r="CM115" s="101">
        <v>1.5449999999999999</v>
      </c>
      <c r="CN115" s="101">
        <v>0.25</v>
      </c>
      <c r="CO115" s="101">
        <v>1.7666666666666664</v>
      </c>
      <c r="CP115" s="227">
        <v>2.0916666666666663</v>
      </c>
      <c r="CQ115" s="227"/>
      <c r="CR115" s="227"/>
      <c r="CS115" s="227"/>
      <c r="CT115" s="227"/>
      <c r="CU115" s="227"/>
      <c r="CV115" s="227"/>
      <c r="CW115" s="227"/>
      <c r="CX115" s="227"/>
      <c r="CY115" s="363">
        <v>46081</v>
      </c>
      <c r="CZ115" s="101">
        <v>4.8333333333333332E-2</v>
      </c>
      <c r="DA115" s="101">
        <v>1.4566666666666668</v>
      </c>
      <c r="DB115" s="101">
        <v>1.67</v>
      </c>
      <c r="DC115" s="101">
        <v>0.52166666666666661</v>
      </c>
      <c r="DD115" s="101">
        <v>1.905</v>
      </c>
      <c r="DE115" s="227">
        <v>2.3316666666666666</v>
      </c>
      <c r="DF115" s="227"/>
      <c r="DG115" s="227"/>
      <c r="DH115" s="227"/>
      <c r="DI115" s="227"/>
      <c r="DJ115" s="99"/>
      <c r="DK115" s="99"/>
    </row>
    <row r="116" spans="1:115">
      <c r="B116" s="205">
        <v>46112</v>
      </c>
      <c r="C116" s="101">
        <v>9.47808114683124</v>
      </c>
      <c r="D116" s="101">
        <v>4.3216997444649241</v>
      </c>
      <c r="E116" s="101">
        <v>6.0319916002220086</v>
      </c>
      <c r="F116" s="101">
        <v>-7.0225460606004546</v>
      </c>
      <c r="H116" s="228">
        <v>31861.187000000002</v>
      </c>
      <c r="I116" s="228">
        <v>14649.164999999999</v>
      </c>
      <c r="J116" s="228">
        <v>58498.891000000003</v>
      </c>
      <c r="K116" s="228">
        <v>7636.1229999999996</v>
      </c>
      <c r="L116" s="99"/>
      <c r="M116" s="189"/>
      <c r="N116" s="205">
        <v>46112</v>
      </c>
      <c r="O116" s="101">
        <v>9.47808114683124</v>
      </c>
      <c r="P116" s="101">
        <v>4.7840207017124214</v>
      </c>
      <c r="Q116" s="101">
        <v>9.7015461561527516</v>
      </c>
      <c r="R116" s="101">
        <v>9.340335640417452</v>
      </c>
      <c r="S116" s="227"/>
      <c r="T116" s="228">
        <v>31861.187000000002</v>
      </c>
      <c r="U116" s="228">
        <v>10541.919</v>
      </c>
      <c r="V116" s="228">
        <v>9420.5380000000005</v>
      </c>
      <c r="W116" s="228">
        <v>3552.2860000000001</v>
      </c>
      <c r="X116" s="99"/>
      <c r="Y116" s="189"/>
      <c r="Z116" s="205">
        <v>43190</v>
      </c>
      <c r="AA116" s="101">
        <v>1.143</v>
      </c>
      <c r="AB116" s="101">
        <v>2.271046814</v>
      </c>
      <c r="AC116" s="101">
        <v>3.15031650440126</v>
      </c>
      <c r="AD116" s="101">
        <v>5.4128189115972249</v>
      </c>
      <c r="AE116" s="101">
        <v>7.5442354894639418</v>
      </c>
      <c r="AF116" s="227">
        <v>2.9096164079819724</v>
      </c>
      <c r="AG116" s="227">
        <v>5.4128189115972249</v>
      </c>
      <c r="AI116" s="227"/>
      <c r="AJ116" s="189"/>
      <c r="AK116" s="205">
        <v>46112</v>
      </c>
      <c r="AL116" s="227"/>
      <c r="AM116" s="227">
        <v>4.0397302631402773E-2</v>
      </c>
      <c r="AN116" s="227"/>
      <c r="AO116" s="227">
        <v>3.9872194213626239E-4</v>
      </c>
      <c r="AP116" s="227">
        <v>4.0583996806106652</v>
      </c>
      <c r="AQ116" s="227">
        <v>3.5759622259933308</v>
      </c>
      <c r="AR116" s="227">
        <v>1.4301205851181678</v>
      </c>
      <c r="AS116" s="227">
        <v>0.19883942463964754</v>
      </c>
      <c r="AT116" s="227"/>
      <c r="AU116" s="227">
        <v>1.6027575095618136</v>
      </c>
      <c r="AV116" s="227">
        <v>2.4910824792221344</v>
      </c>
      <c r="AW116" s="227"/>
      <c r="AX116" s="227"/>
      <c r="AY116" s="227"/>
      <c r="AZ116" s="189"/>
      <c r="BA116" s="205">
        <v>46112</v>
      </c>
      <c r="BB116" s="101">
        <v>6.9489293493957272</v>
      </c>
      <c r="BC116" s="101">
        <v>6.681214080171638</v>
      </c>
      <c r="BD116" s="101">
        <v>6.6516452312284535</v>
      </c>
      <c r="BE116" s="226"/>
      <c r="BF116" s="228">
        <v>11635.066000000001</v>
      </c>
      <c r="BG116" s="228">
        <v>44553.987000000001</v>
      </c>
      <c r="BH116" s="228">
        <v>29214.456999999999</v>
      </c>
      <c r="BI116" s="99"/>
      <c r="BJ116" s="99"/>
      <c r="BK116" s="228"/>
      <c r="BL116" s="228"/>
      <c r="BM116" s="228"/>
      <c r="BN116" s="226"/>
      <c r="BO116" s="227"/>
      <c r="BP116" s="227"/>
      <c r="BQ116" s="227"/>
      <c r="BR116" s="189"/>
      <c r="BS116" s="206">
        <v>46082</v>
      </c>
      <c r="BT116" s="228">
        <v>16.393014375010001</v>
      </c>
      <c r="BU116" s="228">
        <v>5.8667303836600002</v>
      </c>
      <c r="BV116" s="226">
        <v>279.4233466168443</v>
      </c>
      <c r="BW116" s="228">
        <v>100</v>
      </c>
      <c r="BX116" s="227"/>
      <c r="BY116" s="227"/>
      <c r="BZ116" s="227"/>
      <c r="CA116" s="122"/>
      <c r="CB116" s="227"/>
      <c r="CC116" s="227"/>
      <c r="CD116" s="227"/>
      <c r="CE116" s="227"/>
      <c r="CF116" s="227"/>
      <c r="CG116" s="227"/>
      <c r="CH116" s="227"/>
      <c r="CI116" s="189"/>
      <c r="CJ116" s="205">
        <v>46112</v>
      </c>
      <c r="CK116" s="101">
        <v>0.08</v>
      </c>
      <c r="CL116" s="101">
        <v>0.7466666666666667</v>
      </c>
      <c r="CM116" s="101">
        <v>1.5600000000000003</v>
      </c>
      <c r="CN116" s="101">
        <v>0.25166666666666665</v>
      </c>
      <c r="CO116" s="101">
        <v>1.7816666666666665</v>
      </c>
      <c r="CP116" s="227">
        <v>2.1066666666666669</v>
      </c>
      <c r="CQ116" s="227"/>
      <c r="CR116" s="227"/>
      <c r="CS116" s="227"/>
      <c r="CT116" s="227"/>
      <c r="CU116" s="227"/>
      <c r="CV116" s="227"/>
      <c r="CW116" s="227"/>
      <c r="CX116" s="227"/>
      <c r="CY116" s="363">
        <v>46112</v>
      </c>
      <c r="CZ116" s="101">
        <v>4.8333333333333332E-2</v>
      </c>
      <c r="DA116" s="101">
        <v>1.4716666666666667</v>
      </c>
      <c r="DB116" s="101">
        <v>1.7416666666666665</v>
      </c>
      <c r="DC116" s="101">
        <v>0.52500000000000002</v>
      </c>
      <c r="DD116" s="101">
        <v>1.9133333333333331</v>
      </c>
      <c r="DE116" s="227">
        <v>2.3683333333333336</v>
      </c>
      <c r="DF116" s="227"/>
      <c r="DG116" s="227"/>
      <c r="DH116" s="227"/>
      <c r="DI116" s="227"/>
      <c r="DJ116" s="99"/>
      <c r="DK116" s="99"/>
    </row>
    <row r="117" spans="1:115">
      <c r="B117" s="205">
        <v>46142</v>
      </c>
      <c r="C117" s="101">
        <v>10.667409378154158</v>
      </c>
      <c r="D117" s="101">
        <v>4.8917053235668417</v>
      </c>
      <c r="E117" s="101">
        <v>6.0178944118653988</v>
      </c>
      <c r="F117" s="101">
        <v>-13.041654249763468</v>
      </c>
      <c r="H117" s="228">
        <v>32332.006000000001</v>
      </c>
      <c r="I117" s="228">
        <v>14779.9</v>
      </c>
      <c r="J117" s="228">
        <v>58199.841999999997</v>
      </c>
      <c r="K117" s="228">
        <v>6612.21</v>
      </c>
      <c r="L117" s="99"/>
      <c r="M117" s="189"/>
      <c r="N117" s="205">
        <v>46142</v>
      </c>
      <c r="O117" s="101">
        <v>10.667409378154158</v>
      </c>
      <c r="P117" s="101">
        <v>7.0149678210382538</v>
      </c>
      <c r="Q117" s="101">
        <v>9.9860846570630777</v>
      </c>
      <c r="R117" s="101">
        <v>9.1411803405560867</v>
      </c>
      <c r="S117" s="227"/>
      <c r="T117" s="228">
        <v>32332.006000000001</v>
      </c>
      <c r="U117" s="228">
        <v>10739.089</v>
      </c>
      <c r="V117" s="228">
        <v>9516.348</v>
      </c>
      <c r="W117" s="228">
        <v>3593.2779999999998</v>
      </c>
      <c r="X117" s="99"/>
      <c r="Y117" s="189"/>
      <c r="Z117" s="205">
        <v>43220</v>
      </c>
      <c r="AA117" s="101">
        <v>1.1259983809999998</v>
      </c>
      <c r="AB117" s="101">
        <v>2.2423318909999996</v>
      </c>
      <c r="AC117" s="101">
        <v>3.1080118501973599</v>
      </c>
      <c r="AD117" s="101">
        <v>5.3501447032112672</v>
      </c>
      <c r="AE117" s="101">
        <v>7.4328191105113568</v>
      </c>
      <c r="AF117" s="227">
        <v>3.0506339216947169</v>
      </c>
      <c r="AG117" s="227">
        <v>5.3501447032112672</v>
      </c>
      <c r="AI117" s="227"/>
      <c r="AJ117" s="189"/>
      <c r="AK117" s="205">
        <v>46142</v>
      </c>
      <c r="AL117" s="227"/>
      <c r="AM117" s="227">
        <v>4.0484631669186838E-2</v>
      </c>
      <c r="AN117" s="227"/>
      <c r="AO117" s="227">
        <v>3.1044283982820396E-4</v>
      </c>
      <c r="AP117" s="227">
        <v>3.9730226495683039</v>
      </c>
      <c r="AQ117" s="227">
        <v>3.566639868828402</v>
      </c>
      <c r="AR117" s="227">
        <v>1.42572742533654</v>
      </c>
      <c r="AS117" s="227">
        <v>0.19696254792608653</v>
      </c>
      <c r="AT117" s="227"/>
      <c r="AU117" s="227">
        <v>1.5949295954623661</v>
      </c>
      <c r="AV117" s="227">
        <v>2.5016435510861519</v>
      </c>
      <c r="AW117" s="227"/>
      <c r="AX117" s="227"/>
      <c r="AY117" s="227"/>
      <c r="AZ117" s="189"/>
      <c r="BA117" s="205">
        <v>46142</v>
      </c>
      <c r="BB117" s="101">
        <v>6.5712286899361816</v>
      </c>
      <c r="BC117" s="101">
        <v>6.2791760457149959</v>
      </c>
      <c r="BD117" s="101">
        <v>6.4864147292171381</v>
      </c>
      <c r="BE117" s="226"/>
      <c r="BF117" s="228">
        <v>11483.003000000001</v>
      </c>
      <c r="BG117" s="228">
        <v>44372.47</v>
      </c>
      <c r="BH117" s="228">
        <v>29318.649000000001</v>
      </c>
      <c r="BI117" s="99"/>
      <c r="BJ117" s="99"/>
      <c r="BK117" s="99"/>
      <c r="BL117" s="227"/>
      <c r="BM117" s="227"/>
      <c r="BN117" s="227"/>
      <c r="BO117" s="227"/>
      <c r="BP117" s="227"/>
      <c r="BQ117" s="227"/>
      <c r="BR117" s="189"/>
      <c r="BS117" s="206">
        <v>46113</v>
      </c>
      <c r="BT117" s="228">
        <v>16.282457326799999</v>
      </c>
      <c r="BU117" s="228">
        <v>5.9179537098099999</v>
      </c>
      <c r="BV117" s="226">
        <v>275.13661182934055</v>
      </c>
      <c r="BW117" s="228">
        <v>100</v>
      </c>
      <c r="BX117" s="227"/>
      <c r="BY117" s="227"/>
      <c r="BZ117" s="227"/>
      <c r="CA117" s="122"/>
      <c r="CB117" s="227"/>
      <c r="CC117" s="227"/>
      <c r="CD117" s="227"/>
      <c r="CE117" s="227"/>
      <c r="CF117" s="227"/>
      <c r="CG117" s="227"/>
      <c r="CH117" s="227"/>
      <c r="CI117" s="189"/>
      <c r="CJ117" s="205">
        <v>46142</v>
      </c>
      <c r="CK117" s="101">
        <v>0.08</v>
      </c>
      <c r="CL117" s="101">
        <v>0.74833333333333341</v>
      </c>
      <c r="CM117" s="101">
        <v>1.5816666666666668</v>
      </c>
      <c r="CN117" s="101">
        <v>0.25333333333333335</v>
      </c>
      <c r="CO117" s="101">
        <v>1.7983333333333331</v>
      </c>
      <c r="CP117" s="227">
        <v>2.1433333333333331</v>
      </c>
      <c r="CQ117" s="227"/>
      <c r="CR117" s="227"/>
      <c r="CS117" s="227"/>
      <c r="CT117" s="227"/>
      <c r="CU117" s="227"/>
      <c r="CV117" s="227"/>
      <c r="CW117" s="227"/>
      <c r="CX117" s="227"/>
      <c r="CY117" s="363">
        <v>46142</v>
      </c>
      <c r="CZ117" s="101">
        <v>4.8333333333333339E-2</v>
      </c>
      <c r="DA117" s="101">
        <v>1.5133333333333334</v>
      </c>
      <c r="DB117" s="101">
        <v>1.7649999999999999</v>
      </c>
      <c r="DC117" s="101">
        <v>0.52666666666666673</v>
      </c>
      <c r="DD117" s="101">
        <v>1.93</v>
      </c>
      <c r="DE117" s="227">
        <v>2.418333333333333</v>
      </c>
      <c r="DF117" s="227"/>
      <c r="DG117" s="227"/>
      <c r="DH117" s="227"/>
      <c r="DI117" s="227"/>
      <c r="DJ117" s="99"/>
      <c r="DK117" s="99"/>
    </row>
    <row r="118" spans="1:115">
      <c r="B118" s="205">
        <v>46173</v>
      </c>
      <c r="C118" s="101">
        <v>10.24889705139611</v>
      </c>
      <c r="D118" s="101">
        <v>7.6204097319922504</v>
      </c>
      <c r="E118" s="101">
        <v>4.2520311216319717</v>
      </c>
      <c r="F118" s="101">
        <v>-25.801776600242256</v>
      </c>
      <c r="H118" s="228">
        <v>32470.213</v>
      </c>
      <c r="I118" s="228">
        <v>15218.811999999998</v>
      </c>
      <c r="J118" s="228">
        <v>58761.697999999997</v>
      </c>
      <c r="K118" s="228">
        <v>6470.8559999999998</v>
      </c>
      <c r="L118" s="99"/>
      <c r="M118" s="189"/>
      <c r="N118" s="205">
        <v>46173</v>
      </c>
      <c r="O118" s="101">
        <v>10.24889705139611</v>
      </c>
      <c r="P118" s="101">
        <v>6.429061355514798</v>
      </c>
      <c r="Q118" s="101">
        <v>10.171898203341723</v>
      </c>
      <c r="R118" s="101">
        <v>8.9135127131243497</v>
      </c>
      <c r="S118" s="227"/>
      <c r="T118" s="228">
        <v>32470.213</v>
      </c>
      <c r="U118" s="228">
        <v>10731.387000000001</v>
      </c>
      <c r="V118" s="228">
        <v>9616.3960000000006</v>
      </c>
      <c r="W118" s="228">
        <v>3618.8780000000002</v>
      </c>
      <c r="X118" s="99"/>
      <c r="Y118" s="189"/>
      <c r="Z118" s="205">
        <v>43251</v>
      </c>
      <c r="AA118" s="101">
        <v>1.1083319509999998</v>
      </c>
      <c r="AB118" s="101">
        <v>2.2043228370000003</v>
      </c>
      <c r="AC118" s="101">
        <v>3.0254378264758501</v>
      </c>
      <c r="AD118" s="101">
        <v>5.2130352120814791</v>
      </c>
      <c r="AE118" s="101">
        <v>7.2880023932644606</v>
      </c>
      <c r="AF118" s="227">
        <v>2.9565300476349892</v>
      </c>
      <c r="AG118" s="227">
        <v>5.2130352120814791</v>
      </c>
      <c r="AI118" s="227"/>
      <c r="AJ118" s="189"/>
      <c r="AK118" s="205">
        <v>46173</v>
      </c>
      <c r="AL118" s="227"/>
      <c r="AM118" s="227">
        <v>3.9262979301635283E-2</v>
      </c>
      <c r="AN118" s="227"/>
      <c r="AO118" s="227">
        <v>2.4485882007125052E-4</v>
      </c>
      <c r="AP118" s="227">
        <v>3.9158800442106374</v>
      </c>
      <c r="AQ118" s="227">
        <v>3.6155439501017019</v>
      </c>
      <c r="AR118" s="227">
        <v>1.4358662087282485</v>
      </c>
      <c r="AS118" s="227">
        <v>0.19406547664184798</v>
      </c>
      <c r="AT118" s="227"/>
      <c r="AU118" s="227">
        <v>1.5810170048721688</v>
      </c>
      <c r="AV118" s="227">
        <v>2.4924851319197221</v>
      </c>
      <c r="AW118" s="227"/>
      <c r="AX118" s="227"/>
      <c r="AY118" s="227"/>
      <c r="AZ118" s="189"/>
      <c r="BA118" s="205">
        <v>46173</v>
      </c>
      <c r="BB118" s="101">
        <v>4.2981121436477698</v>
      </c>
      <c r="BC118" s="101">
        <v>5.0049917006972144</v>
      </c>
      <c r="BD118" s="101">
        <v>5.1620924595287221</v>
      </c>
      <c r="BE118" s="226"/>
      <c r="BF118" s="228">
        <v>11408.915999999999</v>
      </c>
      <c r="BG118" s="228">
        <v>44708.682000000001</v>
      </c>
      <c r="BH118" s="228">
        <v>29668.054</v>
      </c>
      <c r="BI118" s="99"/>
      <c r="BJ118" s="99"/>
      <c r="BK118" s="99"/>
      <c r="BL118" s="227"/>
      <c r="BM118" s="227"/>
      <c r="BN118" s="227"/>
      <c r="BO118" s="227"/>
      <c r="BP118" s="227"/>
      <c r="BQ118" s="227"/>
      <c r="BR118" s="189"/>
      <c r="BS118" s="206">
        <v>46143</v>
      </c>
      <c r="BT118" s="228">
        <v>16.529783892179999</v>
      </c>
      <c r="BU118" s="228">
        <v>6.4894694671800002</v>
      </c>
      <c r="BV118" s="226">
        <v>254.71703004040822</v>
      </c>
      <c r="BW118" s="228">
        <v>100</v>
      </c>
      <c r="BX118" s="227"/>
      <c r="BY118" s="227"/>
      <c r="BZ118" s="227"/>
      <c r="CA118" s="122"/>
      <c r="CB118" s="227"/>
      <c r="CC118" s="227"/>
      <c r="CD118" s="227"/>
      <c r="CE118" s="227"/>
      <c r="CF118" s="227"/>
      <c r="CG118" s="227"/>
      <c r="CH118" s="227"/>
      <c r="CI118" s="189"/>
      <c r="CJ118" s="205">
        <v>46173</v>
      </c>
      <c r="CK118" s="101">
        <v>0.08</v>
      </c>
      <c r="CL118" s="101">
        <v>0.73666666666666669</v>
      </c>
      <c r="CM118" s="101">
        <v>1.6316666666666668</v>
      </c>
      <c r="CN118" s="101">
        <v>0.25666666666666665</v>
      </c>
      <c r="CO118" s="101">
        <v>1.825</v>
      </c>
      <c r="CP118" s="227">
        <v>2.1766666666666663</v>
      </c>
      <c r="CQ118" s="406">
        <v>0.72</v>
      </c>
      <c r="CR118" s="406">
        <v>1.81</v>
      </c>
      <c r="CS118" s="406">
        <v>1.91</v>
      </c>
      <c r="CT118" s="406">
        <v>2.2799999999999998</v>
      </c>
      <c r="CU118" s="227"/>
      <c r="CV118" s="227"/>
      <c r="CW118" s="227"/>
      <c r="CX118" s="227"/>
      <c r="CY118" s="363">
        <v>46173</v>
      </c>
      <c r="CZ118" s="101">
        <v>4.6666666666666669E-2</v>
      </c>
      <c r="DA118" s="101">
        <v>1.5283333333333335</v>
      </c>
      <c r="DB118" s="101">
        <v>1.8333333333333333</v>
      </c>
      <c r="DC118" s="101">
        <v>0.52833333333333332</v>
      </c>
      <c r="DD118" s="101">
        <v>1.95</v>
      </c>
      <c r="DE118" s="227">
        <v>2.438333333333333</v>
      </c>
      <c r="DF118" s="406">
        <v>1.63</v>
      </c>
      <c r="DG118" s="406">
        <v>2.2200000000000002</v>
      </c>
      <c r="DH118" s="406">
        <v>2.0299999999999998</v>
      </c>
      <c r="DI118" s="406">
        <v>2.6</v>
      </c>
      <c r="DJ118" s="99"/>
      <c r="DK118" s="99"/>
    </row>
    <row r="119" spans="1:115">
      <c r="B119" s="205">
        <v>46203</v>
      </c>
      <c r="C119" s="227"/>
      <c r="D119" s="227"/>
      <c r="E119" s="227"/>
      <c r="F119" s="227"/>
      <c r="G119" s="227"/>
      <c r="H119" s="99"/>
      <c r="I119" s="99"/>
      <c r="J119" s="99"/>
      <c r="K119" s="99"/>
      <c r="L119" s="99"/>
      <c r="M119" s="189"/>
      <c r="N119" s="205">
        <v>46203</v>
      </c>
      <c r="O119" s="226"/>
      <c r="P119" s="226"/>
      <c r="Q119" s="226"/>
      <c r="R119" s="226"/>
      <c r="S119" s="227"/>
      <c r="T119" s="99"/>
      <c r="U119" s="99"/>
      <c r="V119" s="99"/>
      <c r="W119" s="99"/>
      <c r="X119" s="99"/>
      <c r="Y119" s="189"/>
      <c r="Z119" s="205">
        <v>43281</v>
      </c>
      <c r="AA119" s="101">
        <v>1.073258979</v>
      </c>
      <c r="AB119" s="101">
        <v>2.0989113000000001</v>
      </c>
      <c r="AC119" s="101">
        <v>2.8981002466717398</v>
      </c>
      <c r="AD119" s="101">
        <v>4.9195810896560337</v>
      </c>
      <c r="AE119" s="101">
        <v>6.9074430462106911</v>
      </c>
      <c r="AF119" s="227">
        <v>2.7034119624648185</v>
      </c>
      <c r="AG119" s="227">
        <v>4.9195810896560337</v>
      </c>
      <c r="AI119" s="227"/>
      <c r="AJ119" s="189"/>
      <c r="AK119" s="205">
        <v>46203</v>
      </c>
      <c r="AL119" s="227"/>
      <c r="AM119" s="227"/>
      <c r="AN119" s="227"/>
      <c r="AO119" s="227"/>
      <c r="AP119" s="227"/>
      <c r="AQ119" s="227"/>
      <c r="AR119" s="227"/>
      <c r="AS119" s="227"/>
      <c r="AT119" s="227"/>
      <c r="AU119" s="227"/>
      <c r="AV119" s="227"/>
      <c r="AW119" s="227"/>
      <c r="AX119" s="227"/>
      <c r="AY119" s="227"/>
      <c r="AZ119" s="189"/>
      <c r="BA119" s="205">
        <v>46203</v>
      </c>
      <c r="BB119" s="227"/>
      <c r="BC119" s="227"/>
      <c r="BD119" s="227"/>
      <c r="BE119" s="227"/>
      <c r="BF119" s="99"/>
      <c r="BG119" s="99"/>
      <c r="BH119" s="99"/>
      <c r="BI119" s="99"/>
      <c r="BJ119" s="99"/>
      <c r="BK119" s="99"/>
      <c r="BL119" s="227"/>
      <c r="BM119" s="227"/>
      <c r="BN119" s="227"/>
      <c r="BO119" s="227"/>
      <c r="BP119" s="227"/>
      <c r="BQ119" s="227"/>
      <c r="BR119" s="189"/>
      <c r="BS119" s="206">
        <v>46174</v>
      </c>
      <c r="BT119" s="227"/>
      <c r="BU119" s="227"/>
      <c r="BV119" s="227"/>
      <c r="BW119" s="227"/>
      <c r="BX119" s="227"/>
      <c r="BY119" s="227"/>
      <c r="BZ119" s="227"/>
      <c r="CA119" s="122"/>
      <c r="CB119" s="227"/>
      <c r="CC119" s="227"/>
      <c r="CD119" s="227"/>
      <c r="CE119" s="227"/>
      <c r="CF119" s="227"/>
      <c r="CG119" s="227"/>
      <c r="CH119" s="227"/>
      <c r="CI119" s="189"/>
      <c r="CJ119" s="205">
        <v>46203</v>
      </c>
      <c r="CK119" s="99"/>
      <c r="CL119" s="99"/>
      <c r="CM119" s="99"/>
      <c r="CN119" s="99"/>
      <c r="CO119" s="99"/>
      <c r="CP119" s="99"/>
      <c r="CQ119" s="99"/>
      <c r="CR119" s="99"/>
      <c r="CS119" s="99"/>
      <c r="CT119" s="99"/>
      <c r="CU119" s="99"/>
      <c r="CV119" s="99"/>
      <c r="CW119" s="99"/>
      <c r="CX119" s="189"/>
      <c r="CY119" s="205">
        <v>46203</v>
      </c>
      <c r="CZ119" s="99"/>
      <c r="DA119" s="99"/>
      <c r="DB119" s="99"/>
      <c r="DC119" s="99"/>
      <c r="DD119" s="99"/>
      <c r="DE119" s="99"/>
      <c r="DF119" s="99"/>
      <c r="DG119" s="99"/>
      <c r="DH119" s="99"/>
      <c r="DI119" s="99"/>
      <c r="DJ119" s="99"/>
      <c r="DK119" s="99"/>
    </row>
    <row r="120" spans="1:115">
      <c r="A120" s="166">
        <v>46234</v>
      </c>
      <c r="B120" s="205">
        <v>46234</v>
      </c>
      <c r="C120" s="227"/>
      <c r="D120" s="227"/>
      <c r="E120" s="227"/>
      <c r="F120" s="227"/>
      <c r="G120" s="227"/>
      <c r="H120" s="99"/>
      <c r="I120" s="99"/>
      <c r="J120" s="99"/>
      <c r="K120" s="99"/>
      <c r="L120" s="99"/>
      <c r="M120" s="189">
        <f>+N120</f>
        <v>46234</v>
      </c>
      <c r="N120" s="205">
        <v>46234</v>
      </c>
      <c r="O120" s="226"/>
      <c r="P120" s="226"/>
      <c r="Q120" s="226"/>
      <c r="R120" s="226"/>
      <c r="S120" s="227"/>
      <c r="T120" s="99"/>
      <c r="U120" s="99"/>
      <c r="V120" s="99"/>
      <c r="W120" s="99"/>
      <c r="X120" s="99"/>
      <c r="Y120" s="189">
        <v>43281</v>
      </c>
      <c r="Z120" s="205">
        <v>43312</v>
      </c>
      <c r="AA120" s="101">
        <v>1.0282958929999999</v>
      </c>
      <c r="AB120" s="101">
        <v>1.98838165</v>
      </c>
      <c r="AC120" s="101">
        <v>2.7588922296932599</v>
      </c>
      <c r="AD120" s="101">
        <v>4.6416973517736775</v>
      </c>
      <c r="AE120" s="101">
        <v>6.4990761158962833</v>
      </c>
      <c r="AF120" s="227">
        <v>2.5751633166774131</v>
      </c>
      <c r="AG120" s="227">
        <v>4.6416973517736775</v>
      </c>
      <c r="AI120" s="227"/>
      <c r="AJ120" s="189">
        <v>46234</v>
      </c>
      <c r="AK120" s="205">
        <v>46234</v>
      </c>
      <c r="AL120" s="227"/>
      <c r="AM120" s="227"/>
      <c r="AN120" s="227"/>
      <c r="AO120" s="227"/>
      <c r="AP120" s="227"/>
      <c r="AQ120" s="227"/>
      <c r="AR120" s="227"/>
      <c r="AS120" s="227"/>
      <c r="AT120" s="227"/>
      <c r="AU120" s="227"/>
      <c r="AV120" s="227"/>
      <c r="AW120" s="227"/>
      <c r="AX120" s="227"/>
      <c r="AY120" s="227"/>
      <c r="AZ120" s="189">
        <v>46234</v>
      </c>
      <c r="BA120" s="205">
        <v>46234</v>
      </c>
      <c r="BB120" s="227"/>
      <c r="BC120" s="227"/>
      <c r="BD120" s="227"/>
      <c r="BE120" s="227"/>
      <c r="BF120" s="99"/>
      <c r="BG120" s="99"/>
      <c r="BH120" s="99"/>
      <c r="BI120" s="99"/>
      <c r="BJ120" s="99"/>
      <c r="BK120" s="99"/>
      <c r="BL120" s="227"/>
      <c r="BM120" s="227"/>
      <c r="BN120" s="227"/>
      <c r="BO120" s="227"/>
      <c r="BP120" s="227"/>
      <c r="BQ120" s="227"/>
      <c r="BR120" s="237">
        <v>46387</v>
      </c>
      <c r="BS120" s="206">
        <v>46204</v>
      </c>
      <c r="BT120" s="227"/>
      <c r="BU120" s="227"/>
      <c r="BV120" s="227"/>
      <c r="BW120" s="227"/>
      <c r="BX120" s="227"/>
      <c r="BY120" s="227"/>
      <c r="BZ120" s="227"/>
      <c r="CA120" s="122"/>
      <c r="CB120" s="227"/>
      <c r="CC120" s="227"/>
      <c r="CD120" s="227"/>
      <c r="CE120" s="227"/>
      <c r="CF120" s="227"/>
      <c r="CG120" s="227"/>
      <c r="CH120" s="227"/>
      <c r="CI120" s="189">
        <v>46218</v>
      </c>
      <c r="CJ120" s="205">
        <v>46234</v>
      </c>
      <c r="CK120" s="99"/>
      <c r="CL120" s="99"/>
      <c r="CM120" s="99"/>
      <c r="CN120" s="99"/>
      <c r="CO120" s="99"/>
      <c r="CP120" s="99"/>
      <c r="CQ120" s="99"/>
      <c r="CR120" s="99"/>
      <c r="CS120" s="99"/>
      <c r="CT120" s="99"/>
      <c r="CU120" s="99"/>
      <c r="CV120" s="99"/>
      <c r="CW120" s="99"/>
      <c r="CX120" s="189">
        <v>46218</v>
      </c>
      <c r="CY120" s="205">
        <v>46234</v>
      </c>
      <c r="CZ120" s="99"/>
      <c r="DA120" s="99"/>
      <c r="DB120" s="99"/>
      <c r="DC120" s="99"/>
      <c r="DD120" s="99"/>
      <c r="DE120" s="99"/>
      <c r="DF120" s="99"/>
      <c r="DG120" s="99"/>
      <c r="DH120" s="99"/>
      <c r="DI120" s="99"/>
      <c r="DJ120" s="99"/>
      <c r="DK120" s="99"/>
    </row>
    <row r="121" spans="1:115">
      <c r="B121" s="205">
        <v>46265</v>
      </c>
      <c r="C121" s="227"/>
      <c r="D121" s="227"/>
      <c r="E121" s="227"/>
      <c r="F121" s="227"/>
      <c r="G121" s="227"/>
      <c r="H121" s="99"/>
      <c r="I121" s="99"/>
      <c r="J121" s="99"/>
      <c r="K121" s="99"/>
      <c r="L121" s="99"/>
      <c r="M121" s="189"/>
      <c r="N121" s="205">
        <v>46265</v>
      </c>
      <c r="O121" s="226"/>
      <c r="P121" s="226"/>
      <c r="Q121" s="226"/>
      <c r="R121" s="226"/>
      <c r="S121" s="227"/>
      <c r="T121" s="99"/>
      <c r="U121" s="99"/>
      <c r="V121" s="99"/>
      <c r="W121" s="99"/>
      <c r="X121" s="99"/>
      <c r="Y121" s="189"/>
      <c r="Z121" s="205">
        <v>43343</v>
      </c>
      <c r="AA121" s="101">
        <v>1.0129607</v>
      </c>
      <c r="AB121" s="101">
        <v>1.9614708169999999</v>
      </c>
      <c r="AC121" s="101">
        <v>2.72592231525066</v>
      </c>
      <c r="AD121" s="101">
        <v>4.591167767018268</v>
      </c>
      <c r="AE121" s="101">
        <v>6.4316255251034864</v>
      </c>
      <c r="AF121" s="227">
        <v>2.5814285340322285</v>
      </c>
      <c r="AG121" s="227">
        <v>4.591167767018268</v>
      </c>
      <c r="AI121" s="227"/>
      <c r="AJ121" s="189"/>
      <c r="AK121" s="205">
        <v>46265</v>
      </c>
      <c r="AL121" s="227"/>
      <c r="AM121" s="227"/>
      <c r="AN121" s="227"/>
      <c r="AO121" s="227"/>
      <c r="AP121" s="227"/>
      <c r="AQ121" s="227"/>
      <c r="AR121" s="227"/>
      <c r="AS121" s="227"/>
      <c r="AT121" s="227"/>
      <c r="AU121" s="227"/>
      <c r="AV121" s="227"/>
      <c r="AW121" s="227"/>
      <c r="AX121" s="227"/>
      <c r="AY121" s="227"/>
      <c r="AZ121" s="189"/>
      <c r="BA121" s="205">
        <v>46265</v>
      </c>
      <c r="BB121" s="227"/>
      <c r="BC121" s="227"/>
      <c r="BD121" s="227"/>
      <c r="BE121" s="227"/>
      <c r="BF121" s="99"/>
      <c r="BG121" s="99"/>
      <c r="BH121" s="99"/>
      <c r="BI121" s="99"/>
      <c r="BJ121" s="99"/>
      <c r="BK121" s="99"/>
      <c r="BL121" s="227"/>
      <c r="BM121" s="227"/>
      <c r="BN121" s="227"/>
      <c r="BO121" s="227"/>
      <c r="BP121" s="227"/>
      <c r="BQ121" s="227"/>
      <c r="BR121" s="189"/>
      <c r="BS121" s="206">
        <v>46235</v>
      </c>
      <c r="BT121" s="227"/>
      <c r="BU121" s="227"/>
      <c r="BV121" s="227"/>
      <c r="BW121" s="227"/>
      <c r="BX121" s="227"/>
      <c r="BY121" s="227"/>
      <c r="BZ121" s="227"/>
      <c r="CA121" s="122"/>
      <c r="CB121" s="227"/>
      <c r="CC121" s="227"/>
      <c r="CD121" s="227"/>
      <c r="CE121" s="227"/>
      <c r="CF121" s="227"/>
      <c r="CG121" s="227"/>
      <c r="CH121" s="227"/>
      <c r="CI121" s="189"/>
      <c r="CJ121" s="205">
        <v>46265</v>
      </c>
      <c r="CK121" s="99"/>
      <c r="CL121" s="99"/>
      <c r="CM121" s="99"/>
      <c r="CN121" s="99"/>
      <c r="CO121" s="99"/>
      <c r="CP121" s="99"/>
      <c r="CQ121" s="99"/>
      <c r="CR121" s="99"/>
      <c r="CS121" s="99"/>
      <c r="CT121" s="99"/>
      <c r="CU121" s="99"/>
      <c r="CV121" s="99"/>
      <c r="CW121" s="99"/>
      <c r="CX121" s="189"/>
      <c r="CY121" s="205">
        <v>46265</v>
      </c>
      <c r="CZ121" s="99"/>
      <c r="DA121" s="99"/>
      <c r="DB121" s="99"/>
      <c r="DC121" s="99"/>
      <c r="DD121" s="99"/>
      <c r="DE121" s="99"/>
      <c r="DF121" s="99"/>
      <c r="DG121" s="99"/>
      <c r="DH121" s="99"/>
      <c r="DI121" s="99"/>
      <c r="DJ121" s="99"/>
      <c r="DK121" s="99"/>
    </row>
    <row r="122" spans="1:115">
      <c r="B122" s="205">
        <v>46295</v>
      </c>
      <c r="C122" s="227"/>
      <c r="D122" s="227"/>
      <c r="E122" s="227"/>
      <c r="F122" s="227"/>
      <c r="G122" s="227"/>
      <c r="H122" s="99"/>
      <c r="I122" s="99"/>
      <c r="J122" s="99"/>
      <c r="K122" s="99"/>
      <c r="L122" s="99"/>
      <c r="M122" s="189"/>
      <c r="N122" s="205">
        <v>46295</v>
      </c>
      <c r="O122" s="226"/>
      <c r="P122" s="226"/>
      <c r="Q122" s="226"/>
      <c r="R122" s="226"/>
      <c r="S122" s="227"/>
      <c r="T122" s="99"/>
      <c r="U122" s="99"/>
      <c r="V122" s="99"/>
      <c r="W122" s="99"/>
      <c r="X122" s="99"/>
      <c r="Y122" s="189"/>
      <c r="Z122" s="205">
        <v>43373</v>
      </c>
      <c r="AA122" s="101">
        <v>0.99943879099999999</v>
      </c>
      <c r="AB122" s="101">
        <v>1.9328967459999999</v>
      </c>
      <c r="AC122" s="101">
        <v>2.6874078420801499</v>
      </c>
      <c r="AD122" s="101">
        <v>4.5234351395140688</v>
      </c>
      <c r="AE122" s="101">
        <v>6.3425215856176997</v>
      </c>
      <c r="AF122" s="227">
        <v>2.6081422584553708</v>
      </c>
      <c r="AG122" s="227">
        <v>4.5234351395140688</v>
      </c>
      <c r="AI122" s="227"/>
      <c r="AJ122" s="189"/>
      <c r="AK122" s="205">
        <v>46295</v>
      </c>
      <c r="AL122" s="227"/>
      <c r="AM122" s="227"/>
      <c r="AN122" s="227"/>
      <c r="AO122" s="227"/>
      <c r="AP122" s="227"/>
      <c r="AQ122" s="227"/>
      <c r="AR122" s="227"/>
      <c r="AS122" s="227"/>
      <c r="AT122" s="227"/>
      <c r="AU122" s="227"/>
      <c r="AV122" s="227"/>
      <c r="AW122" s="227"/>
      <c r="AX122" s="227"/>
      <c r="AY122" s="227"/>
      <c r="AZ122" s="189"/>
      <c r="BA122" s="205">
        <v>46295</v>
      </c>
      <c r="BB122" s="227"/>
      <c r="BC122" s="227"/>
      <c r="BD122" s="227"/>
      <c r="BE122" s="227"/>
      <c r="BF122" s="99"/>
      <c r="BG122" s="99"/>
      <c r="BH122" s="99"/>
      <c r="BI122" s="99"/>
      <c r="BJ122" s="99"/>
      <c r="BK122" s="99"/>
      <c r="BL122" s="227"/>
      <c r="BM122" s="227"/>
      <c r="BN122" s="227"/>
      <c r="BO122" s="227"/>
      <c r="BP122" s="227"/>
      <c r="BQ122" s="227"/>
      <c r="BR122" s="189"/>
      <c r="BS122" s="206">
        <v>46266</v>
      </c>
      <c r="BT122" s="227"/>
      <c r="BU122" s="227"/>
      <c r="BV122" s="227"/>
      <c r="BW122" s="227"/>
      <c r="BX122" s="227"/>
      <c r="BY122" s="227"/>
      <c r="BZ122" s="227"/>
      <c r="CA122" s="122"/>
      <c r="CB122" s="227"/>
      <c r="CC122" s="227"/>
      <c r="CD122" s="227"/>
      <c r="CE122" s="227"/>
      <c r="CF122" s="227"/>
      <c r="CG122" s="227"/>
      <c r="CH122" s="227"/>
      <c r="CI122" s="189"/>
      <c r="CJ122" s="205">
        <v>46295</v>
      </c>
      <c r="CK122" s="99"/>
      <c r="CL122" s="99"/>
      <c r="CM122" s="99"/>
      <c r="CN122" s="99"/>
      <c r="CO122" s="99"/>
      <c r="CP122" s="99"/>
      <c r="CQ122" s="99"/>
      <c r="CR122" s="99"/>
      <c r="CS122" s="99"/>
      <c r="CT122" s="99"/>
      <c r="CU122" s="99"/>
      <c r="CV122" s="99"/>
      <c r="CW122" s="99"/>
      <c r="CX122" s="189"/>
      <c r="CY122" s="205">
        <v>46295</v>
      </c>
      <c r="CZ122" s="99"/>
      <c r="DA122" s="99"/>
      <c r="DB122" s="99"/>
      <c r="DC122" s="99"/>
      <c r="DD122" s="99"/>
      <c r="DE122" s="99"/>
      <c r="DF122" s="99"/>
      <c r="DG122" s="99"/>
      <c r="DH122" s="99"/>
      <c r="DI122" s="99"/>
      <c r="DJ122" s="99"/>
      <c r="DK122" s="99"/>
    </row>
    <row r="123" spans="1:115">
      <c r="B123" s="205">
        <v>46326</v>
      </c>
      <c r="C123" s="227"/>
      <c r="D123" s="227"/>
      <c r="E123" s="227"/>
      <c r="F123" s="227"/>
      <c r="G123" s="227"/>
      <c r="H123" s="99"/>
      <c r="I123" s="99"/>
      <c r="J123" s="99"/>
      <c r="K123" s="99"/>
      <c r="L123" s="99"/>
      <c r="M123" s="189"/>
      <c r="N123" s="205">
        <v>46326</v>
      </c>
      <c r="O123" s="226"/>
      <c r="P123" s="226"/>
      <c r="Q123" s="226"/>
      <c r="R123" s="226"/>
      <c r="S123" s="227"/>
      <c r="T123" s="99"/>
      <c r="U123" s="99"/>
      <c r="V123" s="99"/>
      <c r="W123" s="99"/>
      <c r="X123" s="99"/>
      <c r="Y123" s="189"/>
      <c r="Z123" s="205">
        <v>43404</v>
      </c>
      <c r="AA123" s="101">
        <v>0.94989350500000003</v>
      </c>
      <c r="AB123" s="101">
        <v>1.8466164940000001</v>
      </c>
      <c r="AC123" s="101">
        <v>2.5619040894219798</v>
      </c>
      <c r="AD123" s="101">
        <v>4.3359042187963537</v>
      </c>
      <c r="AE123" s="101">
        <v>6.1293060905244126</v>
      </c>
      <c r="AF123" s="227">
        <v>2.4409595564589779</v>
      </c>
      <c r="AG123" s="227">
        <v>4.3359042187963537</v>
      </c>
      <c r="AI123" s="227"/>
      <c r="AJ123" s="189"/>
      <c r="AK123" s="205">
        <v>46326</v>
      </c>
      <c r="AL123" s="227"/>
      <c r="AM123" s="227"/>
      <c r="AN123" s="227"/>
      <c r="AO123" s="227"/>
      <c r="AP123" s="227"/>
      <c r="AQ123" s="227"/>
      <c r="AR123" s="227"/>
      <c r="AS123" s="227"/>
      <c r="AT123" s="227"/>
      <c r="AU123" s="227"/>
      <c r="AV123" s="227"/>
      <c r="AW123" s="227"/>
      <c r="AX123" s="227"/>
      <c r="AY123" s="227"/>
      <c r="AZ123" s="189"/>
      <c r="BA123" s="205">
        <v>46326</v>
      </c>
      <c r="BB123" s="227"/>
      <c r="BC123" s="227"/>
      <c r="BD123" s="227"/>
      <c r="BE123" s="227"/>
      <c r="BF123" s="99"/>
      <c r="BG123" s="99"/>
      <c r="BH123" s="99"/>
      <c r="BI123" s="99"/>
      <c r="BJ123" s="99"/>
      <c r="BK123" s="99"/>
      <c r="BL123" s="227"/>
      <c r="BM123" s="227"/>
      <c r="BN123" s="227"/>
      <c r="BO123" s="227"/>
      <c r="BP123" s="227"/>
      <c r="BQ123" s="227"/>
      <c r="BR123" s="189"/>
      <c r="BS123" s="206">
        <v>46296</v>
      </c>
      <c r="BT123" s="227"/>
      <c r="BU123" s="227"/>
      <c r="BV123" s="227"/>
      <c r="BW123" s="227"/>
      <c r="BX123" s="227"/>
      <c r="BY123" s="227"/>
      <c r="BZ123" s="227"/>
      <c r="CA123" s="122"/>
      <c r="CB123" s="227"/>
      <c r="CC123" s="227"/>
      <c r="CD123" s="227"/>
      <c r="CE123" s="227"/>
      <c r="CF123" s="227"/>
      <c r="CG123" s="227"/>
      <c r="CH123" s="227"/>
      <c r="CI123" s="189"/>
      <c r="CJ123" s="205">
        <v>46326</v>
      </c>
      <c r="CK123" s="99"/>
      <c r="CL123" s="99"/>
      <c r="CM123" s="99"/>
      <c r="CN123" s="99"/>
      <c r="CO123" s="99"/>
      <c r="CP123" s="99"/>
      <c r="CQ123" s="99"/>
      <c r="CR123" s="99"/>
      <c r="CS123" s="99"/>
      <c r="CT123" s="99"/>
      <c r="CU123" s="99"/>
      <c r="CV123" s="99"/>
      <c r="CW123" s="99"/>
      <c r="CX123" s="189"/>
      <c r="CY123" s="205">
        <v>46326</v>
      </c>
      <c r="CZ123" s="99"/>
      <c r="DA123" s="99"/>
      <c r="DB123" s="99"/>
      <c r="DC123" s="99"/>
      <c r="DD123" s="99"/>
      <c r="DE123" s="99"/>
      <c r="DF123" s="99"/>
      <c r="DG123" s="99"/>
      <c r="DH123" s="99"/>
      <c r="DI123" s="99"/>
      <c r="DJ123" s="99"/>
      <c r="DK123" s="99"/>
    </row>
    <row r="124" spans="1:115">
      <c r="B124" s="205">
        <v>46356</v>
      </c>
      <c r="C124" s="227"/>
      <c r="D124" s="227"/>
      <c r="E124" s="227"/>
      <c r="F124" s="227"/>
      <c r="G124" s="227"/>
      <c r="H124" s="99"/>
      <c r="I124" s="99"/>
      <c r="J124" s="99"/>
      <c r="K124" s="99"/>
      <c r="L124" s="99"/>
      <c r="M124" s="189"/>
      <c r="N124" s="205">
        <v>46356</v>
      </c>
      <c r="O124" s="226"/>
      <c r="P124" s="226"/>
      <c r="Q124" s="226"/>
      <c r="R124" s="226"/>
      <c r="S124" s="227"/>
      <c r="T124" s="99"/>
      <c r="U124" s="99"/>
      <c r="V124" s="99"/>
      <c r="W124" s="99"/>
      <c r="X124" s="99"/>
      <c r="Y124" s="189"/>
      <c r="Z124" s="205">
        <v>43434</v>
      </c>
      <c r="AA124" s="101">
        <v>0.93047990199999997</v>
      </c>
      <c r="AB124" s="101">
        <v>1.810461297</v>
      </c>
      <c r="AC124" s="101">
        <v>2.4873848960892202</v>
      </c>
      <c r="AD124" s="101">
        <v>4.2251884554412733</v>
      </c>
      <c r="AE124" s="101">
        <v>5.9702421412533209</v>
      </c>
      <c r="AF124" s="227">
        <v>2.3413420996771359</v>
      </c>
      <c r="AG124" s="227">
        <v>4.2251884554412733</v>
      </c>
      <c r="AI124" s="227"/>
      <c r="AJ124" s="189"/>
      <c r="AK124" s="205">
        <v>46356</v>
      </c>
      <c r="AL124" s="227"/>
      <c r="AM124" s="227"/>
      <c r="AN124" s="227"/>
      <c r="AO124" s="227"/>
      <c r="AP124" s="227"/>
      <c r="AQ124" s="227"/>
      <c r="AR124" s="227"/>
      <c r="AS124" s="227"/>
      <c r="AT124" s="227"/>
      <c r="AU124" s="227"/>
      <c r="AV124" s="227"/>
      <c r="AW124" s="227"/>
      <c r="AX124" s="227"/>
      <c r="AY124" s="227"/>
      <c r="AZ124" s="189"/>
      <c r="BA124" s="205">
        <v>46356</v>
      </c>
      <c r="BB124" s="227"/>
      <c r="BC124" s="227"/>
      <c r="BD124" s="227"/>
      <c r="BE124" s="227"/>
      <c r="BF124" s="99"/>
      <c r="BG124" s="99"/>
      <c r="BH124" s="99"/>
      <c r="BI124" s="99"/>
      <c r="BJ124" s="99"/>
      <c r="BK124" s="99"/>
      <c r="BL124" s="227"/>
      <c r="BM124" s="227"/>
      <c r="BN124" s="227"/>
      <c r="BO124" s="227"/>
      <c r="BP124" s="227"/>
      <c r="BQ124" s="227"/>
      <c r="BR124" s="189"/>
      <c r="BS124" s="206">
        <v>46327</v>
      </c>
      <c r="BT124" s="227"/>
      <c r="BU124" s="227"/>
      <c r="BV124" s="227"/>
      <c r="BW124" s="227"/>
      <c r="BX124" s="227"/>
      <c r="BY124" s="227"/>
      <c r="BZ124" s="227"/>
      <c r="CA124" s="122"/>
      <c r="CB124" s="227"/>
      <c r="CC124" s="227"/>
      <c r="CD124" s="227"/>
      <c r="CE124" s="227"/>
      <c r="CF124" s="227"/>
      <c r="CG124" s="227"/>
      <c r="CH124" s="227"/>
      <c r="CI124" s="189"/>
      <c r="CJ124" s="205">
        <v>46356</v>
      </c>
      <c r="CK124" s="99"/>
      <c r="CL124" s="99"/>
      <c r="CM124" s="99"/>
      <c r="CN124" s="99"/>
      <c r="CO124" s="99"/>
      <c r="CP124" s="99"/>
      <c r="CQ124" s="99"/>
      <c r="CR124" s="99"/>
      <c r="CS124" s="99"/>
      <c r="CT124" s="99"/>
      <c r="CU124" s="99"/>
      <c r="CV124" s="99"/>
      <c r="CW124" s="99"/>
      <c r="CX124" s="189"/>
      <c r="CY124" s="205">
        <v>46356</v>
      </c>
      <c r="CZ124" s="99"/>
      <c r="DA124" s="99"/>
      <c r="DB124" s="99"/>
      <c r="DC124" s="99"/>
      <c r="DD124" s="99"/>
      <c r="DE124" s="99"/>
      <c r="DF124" s="99"/>
      <c r="DG124" s="99"/>
      <c r="DH124" s="99"/>
      <c r="DI124" s="99"/>
      <c r="DJ124" s="99"/>
      <c r="DK124" s="99"/>
    </row>
    <row r="125" spans="1:115">
      <c r="B125" s="205">
        <v>46387</v>
      </c>
      <c r="C125" s="227"/>
      <c r="D125" s="227"/>
      <c r="E125" s="227"/>
      <c r="F125" s="227"/>
      <c r="G125" s="227"/>
      <c r="H125" s="99"/>
      <c r="I125" s="99"/>
      <c r="J125" s="99"/>
      <c r="K125" s="99"/>
      <c r="L125" s="99"/>
      <c r="M125" s="189"/>
      <c r="N125" s="205">
        <v>46387</v>
      </c>
      <c r="O125" s="226"/>
      <c r="P125" s="226"/>
      <c r="Q125" s="226"/>
      <c r="R125" s="226"/>
      <c r="S125" s="227"/>
      <c r="T125" s="99"/>
      <c r="U125" s="99"/>
      <c r="V125" s="99"/>
      <c r="W125" s="99"/>
      <c r="X125" s="99"/>
      <c r="Y125" s="189"/>
      <c r="Z125" s="205">
        <v>43465</v>
      </c>
      <c r="AA125" s="101">
        <v>0.84486914599999996</v>
      </c>
      <c r="AB125" s="101">
        <v>1.7145721370000002</v>
      </c>
      <c r="AC125" s="101">
        <v>2.2514131642558501</v>
      </c>
      <c r="AD125" s="101">
        <v>3.9880670821453177</v>
      </c>
      <c r="AE125" s="101">
        <v>5.6223686140354587</v>
      </c>
      <c r="AF125" s="227">
        <v>2.2743224841088936</v>
      </c>
      <c r="AG125" s="227">
        <v>3.9880670821453177</v>
      </c>
      <c r="AI125" s="227"/>
      <c r="AJ125" s="189"/>
      <c r="AK125" s="205">
        <v>46387</v>
      </c>
      <c r="AL125" s="227"/>
      <c r="AM125" s="227"/>
      <c r="AN125" s="227"/>
      <c r="AO125" s="227"/>
      <c r="AP125" s="227"/>
      <c r="AQ125" s="227"/>
      <c r="AR125" s="227"/>
      <c r="AS125" s="227"/>
      <c r="AT125" s="227"/>
      <c r="AU125" s="227"/>
      <c r="AV125" s="227"/>
      <c r="AW125" s="227"/>
      <c r="AX125" s="227"/>
      <c r="AY125" s="227"/>
      <c r="AZ125" s="189"/>
      <c r="BA125" s="205">
        <v>46387</v>
      </c>
      <c r="BB125" s="227"/>
      <c r="BC125" s="227"/>
      <c r="BD125" s="227"/>
      <c r="BE125" s="227"/>
      <c r="BF125" s="99"/>
      <c r="BG125" s="99"/>
      <c r="BH125" s="99"/>
      <c r="BI125" s="99"/>
      <c r="BJ125" s="99"/>
      <c r="BK125" s="99"/>
      <c r="BL125" s="227"/>
      <c r="BM125" s="227"/>
      <c r="BN125" s="227"/>
      <c r="BO125" s="227"/>
      <c r="BP125" s="227"/>
      <c r="BQ125" s="227"/>
      <c r="BR125" s="189"/>
      <c r="BS125" s="206">
        <v>46357</v>
      </c>
      <c r="BT125" s="227"/>
      <c r="BU125" s="227"/>
      <c r="BV125" s="227"/>
      <c r="BW125" s="227"/>
      <c r="BX125" s="227"/>
      <c r="BY125" s="227"/>
      <c r="BZ125" s="227"/>
      <c r="CA125" s="122"/>
      <c r="CB125" s="227"/>
      <c r="CC125" s="227"/>
      <c r="CD125" s="227"/>
      <c r="CE125" s="227"/>
      <c r="CF125" s="227"/>
      <c r="CG125" s="227"/>
      <c r="CH125" s="227"/>
      <c r="CI125" s="189"/>
      <c r="CJ125" s="205">
        <v>46387</v>
      </c>
      <c r="CK125" s="99"/>
      <c r="CL125" s="99"/>
      <c r="CM125" s="99"/>
      <c r="CN125" s="99"/>
      <c r="CO125" s="99"/>
      <c r="CP125" s="99"/>
      <c r="CQ125" s="99"/>
      <c r="CR125" s="99"/>
      <c r="CS125" s="99"/>
      <c r="CT125" s="99"/>
      <c r="CU125" s="99"/>
      <c r="CV125" s="99"/>
      <c r="CW125" s="99"/>
      <c r="CX125" s="189"/>
      <c r="CY125" s="205">
        <v>46387</v>
      </c>
      <c r="CZ125" s="99"/>
      <c r="DA125" s="99"/>
      <c r="DB125" s="99"/>
      <c r="DC125" s="99"/>
      <c r="DD125" s="99"/>
      <c r="DE125" s="99"/>
      <c r="DF125" s="99"/>
      <c r="DG125" s="99"/>
      <c r="DH125" s="99"/>
      <c r="DI125" s="99"/>
      <c r="DJ125" s="99"/>
      <c r="DK125" s="99"/>
    </row>
    <row r="126" spans="1:115">
      <c r="C126" s="227"/>
      <c r="D126" s="227"/>
      <c r="E126" s="227"/>
      <c r="F126" s="227"/>
      <c r="G126" s="227"/>
      <c r="H126" s="99"/>
      <c r="I126" s="99"/>
      <c r="J126" s="99"/>
      <c r="K126" s="99"/>
      <c r="L126" s="99"/>
      <c r="M126" s="189"/>
      <c r="N126" s="99"/>
      <c r="O126" s="226"/>
      <c r="P126" s="226"/>
      <c r="Q126" s="226"/>
      <c r="R126" s="226"/>
      <c r="S126" s="227"/>
      <c r="T126" s="99"/>
      <c r="U126" s="99"/>
      <c r="V126" s="99"/>
      <c r="W126" s="99"/>
      <c r="X126" s="99"/>
      <c r="Y126" s="189"/>
      <c r="Z126" s="205">
        <v>43496</v>
      </c>
      <c r="AA126" s="101">
        <v>0.84103645100000002</v>
      </c>
      <c r="AB126" s="101">
        <v>1.6933073320000001</v>
      </c>
      <c r="AC126" s="101">
        <v>2.2316127600122502</v>
      </c>
      <c r="AD126" s="101">
        <v>3.9346357461212622</v>
      </c>
      <c r="AE126" s="101">
        <v>5.5526224292049449</v>
      </c>
      <c r="AF126" s="227">
        <v>2.106371470498809</v>
      </c>
      <c r="AG126" s="227">
        <v>3.9346357461212622</v>
      </c>
      <c r="AI126" s="227"/>
      <c r="AJ126" s="189"/>
      <c r="AK126" s="99"/>
      <c r="AL126" s="227"/>
      <c r="AM126" s="227"/>
      <c r="AN126" s="227"/>
      <c r="AO126" s="227"/>
      <c r="AP126" s="227"/>
      <c r="AQ126" s="227"/>
      <c r="AR126" s="227"/>
      <c r="AS126" s="227"/>
      <c r="AT126" s="227"/>
      <c r="AU126" s="227"/>
      <c r="AV126" s="227"/>
      <c r="AW126" s="227"/>
      <c r="AX126" s="227"/>
      <c r="AY126" s="227"/>
      <c r="AZ126" s="189"/>
      <c r="BA126" s="190"/>
      <c r="BB126" s="227"/>
      <c r="BC126" s="227"/>
      <c r="BD126" s="227"/>
      <c r="BE126" s="227"/>
      <c r="BF126" s="99"/>
      <c r="BG126" s="99"/>
      <c r="BH126" s="99"/>
      <c r="BI126" s="99"/>
      <c r="BJ126" s="99"/>
      <c r="BK126" s="99"/>
      <c r="BL126" s="227"/>
      <c r="BM126" s="227"/>
      <c r="BN126" s="227"/>
      <c r="BO126" s="227"/>
      <c r="BP126" s="227"/>
      <c r="BQ126" s="227"/>
      <c r="BR126" s="189"/>
      <c r="BS126" s="99"/>
      <c r="BT126" s="227"/>
      <c r="BU126" s="227"/>
      <c r="BV126" s="227"/>
      <c r="BW126" s="227"/>
      <c r="BX126" s="227"/>
      <c r="BY126" s="227"/>
      <c r="BZ126" s="227"/>
      <c r="CA126" s="122"/>
      <c r="CB126" s="227"/>
      <c r="CC126" s="227"/>
      <c r="CD126" s="227"/>
      <c r="CE126" s="227"/>
      <c r="CF126" s="227"/>
      <c r="CG126" s="227"/>
      <c r="CH126" s="227"/>
      <c r="CI126" s="189"/>
      <c r="CJ126" s="99"/>
      <c r="CK126" s="99"/>
      <c r="CL126" s="99"/>
      <c r="CM126" s="99"/>
      <c r="CN126" s="99"/>
      <c r="CO126" s="99"/>
      <c r="CP126" s="99"/>
      <c r="CQ126" s="99"/>
      <c r="CR126" s="99"/>
      <c r="CS126" s="99"/>
      <c r="CT126" s="99"/>
      <c r="CU126" s="99"/>
      <c r="CV126" s="99"/>
      <c r="CW126" s="99"/>
      <c r="CX126" s="189"/>
      <c r="CY126" s="99"/>
      <c r="CZ126" s="99"/>
      <c r="DA126" s="99"/>
      <c r="DB126" s="99"/>
      <c r="DC126" s="99"/>
      <c r="DD126" s="99"/>
      <c r="DE126" s="99"/>
      <c r="DF126" s="99"/>
      <c r="DG126" s="99"/>
      <c r="DH126" s="99"/>
      <c r="DI126" s="99"/>
      <c r="DJ126" s="99"/>
      <c r="DK126" s="99"/>
    </row>
    <row r="127" spans="1:115">
      <c r="C127" s="227"/>
      <c r="D127" s="227"/>
      <c r="E127" s="227"/>
      <c r="F127" s="227"/>
      <c r="G127" s="227"/>
      <c r="H127" s="99"/>
      <c r="I127" s="99"/>
      <c r="J127" s="99"/>
      <c r="K127" s="99"/>
      <c r="L127" s="99"/>
      <c r="M127" s="189"/>
      <c r="N127" s="99"/>
      <c r="O127" s="227"/>
      <c r="P127" s="227"/>
      <c r="Q127" s="227"/>
      <c r="R127" s="227"/>
      <c r="S127" s="227"/>
      <c r="T127" s="99"/>
      <c r="U127" s="99"/>
      <c r="V127" s="99"/>
      <c r="W127" s="99"/>
      <c r="X127" s="99"/>
      <c r="Y127" s="189"/>
      <c r="Z127" s="205">
        <v>43524</v>
      </c>
      <c r="AA127" s="101">
        <v>0.79585314800000007</v>
      </c>
      <c r="AB127" s="101">
        <v>1.5975261670000001</v>
      </c>
      <c r="AC127" s="101">
        <v>2.09324597928891</v>
      </c>
      <c r="AD127" s="101">
        <v>3.6937848380375256</v>
      </c>
      <c r="AE127" s="101">
        <v>5.1412651355724144</v>
      </c>
      <c r="AF127" s="227">
        <v>2.1412253206402667</v>
      </c>
      <c r="AG127" s="227">
        <v>3.6937848380375256</v>
      </c>
      <c r="AI127" s="227"/>
      <c r="AJ127" s="189"/>
      <c r="AK127" s="99"/>
      <c r="AL127" s="227"/>
      <c r="AM127" s="227"/>
      <c r="AN127" s="227"/>
      <c r="AO127" s="227"/>
      <c r="AP127" s="227"/>
      <c r="AQ127" s="227"/>
      <c r="AR127" s="227"/>
      <c r="AS127" s="227"/>
      <c r="AT127" s="227"/>
      <c r="AU127" s="227"/>
      <c r="AV127" s="227"/>
      <c r="AW127" s="227"/>
      <c r="AX127" s="227"/>
      <c r="AY127" s="227"/>
      <c r="AZ127" s="189"/>
      <c r="BA127" s="190"/>
      <c r="BB127" s="227"/>
      <c r="BC127" s="227"/>
      <c r="BD127" s="227"/>
      <c r="BE127" s="227"/>
      <c r="BF127" s="99"/>
      <c r="BG127" s="99"/>
      <c r="BH127" s="99"/>
      <c r="BI127" s="99"/>
      <c r="BJ127" s="99"/>
      <c r="BK127" s="99"/>
      <c r="BL127" s="227"/>
      <c r="BM127" s="227"/>
      <c r="BN127" s="227"/>
      <c r="BO127" s="227"/>
      <c r="BP127" s="227"/>
      <c r="BQ127" s="227"/>
      <c r="BR127" s="189"/>
      <c r="BS127" s="99"/>
      <c r="BT127" s="227"/>
      <c r="BU127" s="227"/>
      <c r="BV127" s="227"/>
      <c r="BW127" s="227"/>
      <c r="BX127" s="227"/>
      <c r="BY127" s="227"/>
      <c r="BZ127" s="227"/>
      <c r="CA127" s="122"/>
      <c r="CB127" s="227"/>
      <c r="CC127" s="227"/>
      <c r="CD127" s="227"/>
      <c r="CE127" s="227"/>
      <c r="CF127" s="227"/>
      <c r="CG127" s="227"/>
      <c r="CH127" s="227"/>
      <c r="CI127" s="189"/>
      <c r="CJ127" s="99"/>
      <c r="CK127" s="99"/>
      <c r="CL127" s="99"/>
      <c r="CM127" s="99"/>
      <c r="CN127" s="99"/>
      <c r="CO127" s="99"/>
      <c r="CP127" s="99"/>
      <c r="CQ127" s="99"/>
      <c r="CR127" s="99"/>
      <c r="CS127" s="99"/>
      <c r="CT127" s="99"/>
      <c r="CU127" s="99"/>
      <c r="CV127" s="99"/>
      <c r="CW127" s="99"/>
      <c r="CX127" s="189"/>
      <c r="CY127" s="99"/>
      <c r="CZ127" s="99"/>
      <c r="DA127" s="99"/>
      <c r="DB127" s="99"/>
      <c r="DC127" s="99"/>
      <c r="DD127" s="99"/>
      <c r="DE127" s="99"/>
      <c r="DF127" s="99"/>
      <c r="DG127" s="99"/>
      <c r="DH127" s="99"/>
      <c r="DI127" s="99"/>
      <c r="DJ127" s="99"/>
      <c r="DK127" s="99"/>
    </row>
    <row r="128" spans="1:115">
      <c r="C128" s="227"/>
      <c r="D128" s="227"/>
      <c r="E128" s="227"/>
      <c r="F128" s="227"/>
      <c r="G128" s="227"/>
      <c r="H128" s="99"/>
      <c r="I128" s="99"/>
      <c r="J128" s="99"/>
      <c r="K128" s="99"/>
      <c r="L128" s="99"/>
      <c r="M128" s="189"/>
      <c r="N128" s="99"/>
      <c r="O128" s="227"/>
      <c r="P128" s="227"/>
      <c r="Q128" s="227"/>
      <c r="R128" s="227"/>
      <c r="S128" s="227"/>
      <c r="T128" s="99"/>
      <c r="U128" s="99"/>
      <c r="V128" s="99"/>
      <c r="W128" s="99"/>
      <c r="X128" s="99"/>
      <c r="Y128" s="189"/>
      <c r="Z128" s="205">
        <v>43555</v>
      </c>
      <c r="AA128" s="101">
        <v>0.77117598399999998</v>
      </c>
      <c r="AB128" s="101">
        <v>1.554757849</v>
      </c>
      <c r="AC128" s="101">
        <v>2.0239625140586299</v>
      </c>
      <c r="AD128" s="101">
        <v>3.5867566671128928</v>
      </c>
      <c r="AE128" s="101">
        <v>5.0063890068111432</v>
      </c>
      <c r="AF128" s="227">
        <v>2.0819375615509981</v>
      </c>
      <c r="AG128" s="227">
        <v>3.5867566671128928</v>
      </c>
      <c r="AI128" s="227"/>
      <c r="AJ128" s="189"/>
      <c r="AK128" s="99"/>
      <c r="AL128" s="227"/>
      <c r="AM128" s="227"/>
      <c r="AN128" s="227"/>
      <c r="AO128" s="227"/>
      <c r="AP128" s="227"/>
      <c r="AQ128" s="227"/>
      <c r="AR128" s="227"/>
      <c r="AS128" s="227"/>
      <c r="AT128" s="227"/>
      <c r="AU128" s="227"/>
      <c r="AV128" s="227"/>
      <c r="AW128" s="227"/>
      <c r="AX128" s="227"/>
      <c r="AY128" s="227"/>
      <c r="AZ128" s="189"/>
      <c r="BA128" s="190"/>
      <c r="BB128" s="227"/>
      <c r="BC128" s="227"/>
      <c r="BD128" s="227"/>
      <c r="BE128" s="227"/>
      <c r="BF128" s="99"/>
      <c r="BG128" s="99"/>
      <c r="BH128" s="99"/>
      <c r="BI128" s="99"/>
      <c r="BJ128" s="99"/>
      <c r="BK128" s="99"/>
      <c r="BL128" s="227"/>
      <c r="BM128" s="227"/>
      <c r="BN128" s="227"/>
      <c r="BO128" s="227"/>
      <c r="BP128" s="227"/>
      <c r="BQ128" s="227"/>
      <c r="BR128" s="189"/>
      <c r="BS128" s="99"/>
      <c r="BT128" s="227"/>
      <c r="BU128" s="227"/>
      <c r="BV128" s="227"/>
      <c r="BW128" s="227"/>
      <c r="BX128" s="227"/>
      <c r="BY128" s="227"/>
      <c r="BZ128" s="227"/>
      <c r="CA128" s="122"/>
      <c r="CB128" s="227"/>
      <c r="CC128" s="227"/>
      <c r="CD128" s="227"/>
      <c r="CE128" s="227"/>
      <c r="CF128" s="227"/>
      <c r="CG128" s="227"/>
      <c r="CH128" s="227"/>
      <c r="CI128" s="189"/>
      <c r="CJ128" s="99"/>
      <c r="CK128" s="99"/>
      <c r="CL128" s="99"/>
      <c r="CM128" s="99"/>
      <c r="CN128" s="99"/>
      <c r="CO128" s="99"/>
      <c r="CP128" s="99"/>
      <c r="CQ128" s="99"/>
      <c r="CR128" s="99"/>
      <c r="CS128" s="99"/>
      <c r="CT128" s="99"/>
      <c r="CU128" s="99"/>
      <c r="CV128" s="99"/>
      <c r="CW128" s="99"/>
      <c r="CX128" s="189"/>
      <c r="CY128" s="99"/>
      <c r="CZ128" s="99"/>
      <c r="DA128" s="99"/>
      <c r="DB128" s="99"/>
      <c r="DC128" s="99"/>
      <c r="DD128" s="99"/>
      <c r="DE128" s="99"/>
      <c r="DF128" s="99"/>
      <c r="DG128" s="99"/>
      <c r="DH128" s="99"/>
      <c r="DI128" s="99"/>
      <c r="DJ128" s="99"/>
      <c r="DK128" s="99"/>
    </row>
    <row r="129" spans="3:115">
      <c r="C129" s="227"/>
      <c r="D129" s="227"/>
      <c r="E129" s="227"/>
      <c r="F129" s="227"/>
      <c r="G129" s="227"/>
      <c r="H129" s="99"/>
      <c r="I129" s="99"/>
      <c r="J129" s="99"/>
      <c r="K129" s="99"/>
      <c r="L129" s="99"/>
      <c r="M129" s="189"/>
      <c r="N129" s="99"/>
      <c r="O129" s="227"/>
      <c r="P129" s="227"/>
      <c r="Q129" s="227"/>
      <c r="R129" s="227"/>
      <c r="S129" s="227"/>
      <c r="T129" s="99"/>
      <c r="U129" s="99"/>
      <c r="V129" s="99"/>
      <c r="W129" s="99"/>
      <c r="X129" s="99"/>
      <c r="Y129" s="189"/>
      <c r="Z129" s="205">
        <v>43585</v>
      </c>
      <c r="AA129" s="101">
        <v>0.76360512400000002</v>
      </c>
      <c r="AB129" s="101">
        <v>1.536692795</v>
      </c>
      <c r="AC129" s="101">
        <v>2.0001441341968298</v>
      </c>
      <c r="AD129" s="101">
        <v>3.5317954199898103</v>
      </c>
      <c r="AE129" s="101">
        <v>4.9364529768205561</v>
      </c>
      <c r="AF129" s="227">
        <v>2.2397654383632499</v>
      </c>
      <c r="AG129" s="227">
        <v>3.5317954199898103</v>
      </c>
      <c r="AI129" s="227"/>
      <c r="AJ129" s="189"/>
      <c r="AK129" s="99"/>
      <c r="AL129" s="227"/>
      <c r="AM129" s="227"/>
      <c r="AN129" s="227"/>
      <c r="AO129" s="227"/>
      <c r="AP129" s="227"/>
      <c r="AQ129" s="227"/>
      <c r="AR129" s="227"/>
      <c r="AS129" s="227"/>
      <c r="AT129" s="227"/>
      <c r="AU129" s="227"/>
      <c r="AV129" s="227"/>
      <c r="AW129" s="227"/>
      <c r="AX129" s="227"/>
      <c r="AY129" s="227"/>
      <c r="AZ129" s="189"/>
      <c r="BA129" s="190"/>
      <c r="BB129" s="227"/>
      <c r="BC129" s="227"/>
      <c r="BD129" s="227"/>
      <c r="BE129" s="227"/>
      <c r="BF129" s="99"/>
      <c r="BG129" s="99"/>
      <c r="BH129" s="99"/>
      <c r="BI129" s="99"/>
      <c r="BJ129" s="99"/>
      <c r="BK129" s="99"/>
      <c r="BL129" s="227"/>
      <c r="BM129" s="227"/>
      <c r="BN129" s="227"/>
      <c r="BO129" s="227"/>
      <c r="BP129" s="227"/>
      <c r="BQ129" s="227"/>
      <c r="BR129" s="189"/>
      <c r="BS129" s="99"/>
      <c r="BT129" s="227"/>
      <c r="BU129" s="227"/>
      <c r="BV129" s="227"/>
      <c r="BW129" s="227"/>
      <c r="BX129" s="227"/>
      <c r="BY129" s="227"/>
      <c r="BZ129" s="227"/>
      <c r="CA129" s="122"/>
      <c r="CB129" s="227"/>
      <c r="CC129" s="227"/>
      <c r="CD129" s="227"/>
      <c r="CE129" s="227"/>
      <c r="CF129" s="227"/>
      <c r="CG129" s="227"/>
      <c r="CH129" s="227"/>
      <c r="CI129" s="189"/>
      <c r="CJ129" s="99"/>
      <c r="CK129" s="99"/>
      <c r="CL129" s="99"/>
      <c r="CM129" s="99"/>
      <c r="CN129" s="99"/>
      <c r="CO129" s="99"/>
      <c r="CP129" s="99"/>
      <c r="CQ129" s="99"/>
      <c r="CR129" s="99"/>
      <c r="CS129" s="99"/>
      <c r="CT129" s="99"/>
      <c r="CU129" s="99"/>
      <c r="CV129" s="99"/>
      <c r="CW129" s="99"/>
      <c r="CX129" s="189"/>
      <c r="CY129" s="99"/>
      <c r="CZ129" s="99"/>
      <c r="DA129" s="99"/>
      <c r="DB129" s="99"/>
      <c r="DC129" s="99"/>
      <c r="DD129" s="99"/>
      <c r="DE129" s="99"/>
      <c r="DF129" s="99"/>
      <c r="DG129" s="99"/>
      <c r="DH129" s="99"/>
      <c r="DI129" s="99"/>
      <c r="DJ129" s="99"/>
      <c r="DK129" s="99"/>
    </row>
    <row r="130" spans="3:115">
      <c r="C130" s="227"/>
      <c r="D130" s="227"/>
      <c r="E130" s="227"/>
      <c r="F130" s="227"/>
      <c r="G130" s="227"/>
      <c r="H130" s="99"/>
      <c r="I130" s="99"/>
      <c r="J130" s="99"/>
      <c r="K130" s="99"/>
      <c r="L130" s="99"/>
      <c r="M130" s="189"/>
      <c r="N130" s="99"/>
      <c r="O130" s="227"/>
      <c r="P130" s="227"/>
      <c r="Q130" s="227"/>
      <c r="R130" s="227"/>
      <c r="S130" s="227"/>
      <c r="T130" s="99"/>
      <c r="U130" s="99"/>
      <c r="V130" s="99"/>
      <c r="W130" s="99"/>
      <c r="X130" s="99"/>
      <c r="Y130" s="189"/>
      <c r="Z130" s="205">
        <v>43616</v>
      </c>
      <c r="AA130" s="101">
        <v>0.7618613769999999</v>
      </c>
      <c r="AB130" s="101">
        <v>1.488237762</v>
      </c>
      <c r="AC130" s="101">
        <v>1.97214636359675</v>
      </c>
      <c r="AD130" s="101">
        <v>3.387809983685655</v>
      </c>
      <c r="AE130" s="101">
        <v>4.6992120970212072</v>
      </c>
      <c r="AF130" s="227">
        <v>2.2663196218895796</v>
      </c>
      <c r="AG130" s="227">
        <v>3.387809983685655</v>
      </c>
      <c r="AI130" s="227"/>
      <c r="AJ130" s="189"/>
      <c r="AK130" s="99"/>
      <c r="AL130" s="227"/>
      <c r="AM130" s="227"/>
      <c r="AN130" s="227"/>
      <c r="AO130" s="227"/>
      <c r="AP130" s="227"/>
      <c r="AQ130" s="227"/>
      <c r="AR130" s="227"/>
      <c r="AS130" s="227"/>
      <c r="AT130" s="227"/>
      <c r="AU130" s="227"/>
      <c r="AV130" s="227"/>
      <c r="AW130" s="227"/>
      <c r="AX130" s="227"/>
      <c r="AY130" s="227"/>
      <c r="AZ130" s="189"/>
      <c r="BA130" s="190"/>
      <c r="BB130" s="227"/>
      <c r="BC130" s="227"/>
      <c r="BD130" s="227"/>
      <c r="BE130" s="227"/>
      <c r="BF130" s="99"/>
      <c r="BG130" s="99"/>
      <c r="BH130" s="99"/>
      <c r="BI130" s="99"/>
      <c r="BJ130" s="99"/>
      <c r="BK130" s="99"/>
      <c r="BL130" s="227"/>
      <c r="BM130" s="227"/>
      <c r="BN130" s="227"/>
      <c r="BO130" s="227"/>
      <c r="BP130" s="227"/>
      <c r="BQ130" s="227"/>
      <c r="BR130" s="189"/>
      <c r="BS130" s="99"/>
      <c r="BT130" s="227"/>
      <c r="BU130" s="227"/>
      <c r="BV130" s="227"/>
      <c r="BW130" s="227"/>
      <c r="BX130" s="227"/>
      <c r="BY130" s="227"/>
      <c r="BZ130" s="227"/>
      <c r="CA130" s="122"/>
      <c r="CB130" s="227"/>
      <c r="CC130" s="227"/>
      <c r="CD130" s="227"/>
      <c r="CE130" s="227"/>
      <c r="CF130" s="227"/>
      <c r="CG130" s="227"/>
      <c r="CH130" s="227"/>
      <c r="CI130" s="189"/>
      <c r="CJ130" s="99"/>
      <c r="CK130" s="99"/>
      <c r="CL130" s="99"/>
      <c r="CM130" s="99"/>
      <c r="CN130" s="99"/>
      <c r="CO130" s="99"/>
      <c r="CP130" s="99"/>
      <c r="CQ130" s="99"/>
      <c r="CR130" s="99"/>
      <c r="CS130" s="99"/>
      <c r="CT130" s="99"/>
      <c r="CU130" s="99"/>
      <c r="CV130" s="99"/>
      <c r="CW130" s="99"/>
      <c r="CX130" s="189"/>
      <c r="CY130" s="99"/>
      <c r="CZ130" s="99"/>
      <c r="DA130" s="99"/>
      <c r="DB130" s="99"/>
      <c r="DC130" s="99"/>
      <c r="DD130" s="99"/>
      <c r="DE130" s="99"/>
      <c r="DF130" s="99"/>
      <c r="DG130" s="99"/>
      <c r="DH130" s="99"/>
      <c r="DI130" s="99"/>
      <c r="DJ130" s="99"/>
      <c r="DK130" s="99"/>
    </row>
    <row r="131" spans="3:115">
      <c r="C131" s="227"/>
      <c r="D131" s="227"/>
      <c r="E131" s="227"/>
      <c r="F131" s="227"/>
      <c r="G131" s="227"/>
      <c r="H131" s="99"/>
      <c r="I131" s="99"/>
      <c r="J131" s="99"/>
      <c r="K131" s="99"/>
      <c r="L131" s="99"/>
      <c r="M131" s="189"/>
      <c r="N131" s="99"/>
      <c r="O131" s="227"/>
      <c r="P131" s="227"/>
      <c r="Q131" s="227"/>
      <c r="R131" s="227"/>
      <c r="S131" s="227"/>
      <c r="T131" s="99"/>
      <c r="U131" s="99"/>
      <c r="V131" s="99"/>
      <c r="W131" s="99"/>
      <c r="X131" s="99"/>
      <c r="Y131" s="189"/>
      <c r="Z131" s="205">
        <v>43646</v>
      </c>
      <c r="AA131" s="101">
        <v>0.59735598300000003</v>
      </c>
      <c r="AB131" s="101">
        <v>1.361035177</v>
      </c>
      <c r="AC131" s="101">
        <v>1.53894464272075</v>
      </c>
      <c r="AD131" s="101">
        <v>3.0938306445110508</v>
      </c>
      <c r="AE131" s="101">
        <v>4.2821645671663102</v>
      </c>
      <c r="AF131" s="227">
        <v>2.0112297952678295</v>
      </c>
      <c r="AG131" s="227">
        <v>3.0938306445110508</v>
      </c>
      <c r="AI131" s="227"/>
      <c r="AJ131" s="189"/>
      <c r="AK131" s="99"/>
      <c r="AL131" s="227"/>
      <c r="AM131" s="227"/>
      <c r="AN131" s="227"/>
      <c r="AO131" s="227"/>
      <c r="AP131" s="227"/>
      <c r="AQ131" s="227"/>
      <c r="AR131" s="227"/>
      <c r="AS131" s="227"/>
      <c r="AT131" s="227"/>
      <c r="AU131" s="227"/>
      <c r="AV131" s="227"/>
      <c r="AW131" s="227"/>
      <c r="AX131" s="227"/>
      <c r="AY131" s="227"/>
      <c r="AZ131" s="189"/>
      <c r="BA131" s="190"/>
      <c r="BB131" s="227"/>
      <c r="BC131" s="227"/>
      <c r="BD131" s="227"/>
      <c r="BE131" s="227"/>
      <c r="BF131" s="99"/>
      <c r="BG131" s="99"/>
      <c r="BH131" s="99"/>
      <c r="BI131" s="99"/>
      <c r="BJ131" s="99"/>
      <c r="BK131" s="99"/>
      <c r="BL131" s="227"/>
      <c r="BM131" s="227"/>
      <c r="BN131" s="227"/>
      <c r="BO131" s="227"/>
      <c r="BP131" s="227"/>
      <c r="BQ131" s="227"/>
      <c r="BR131" s="189"/>
      <c r="BS131" s="99"/>
      <c r="BT131" s="227"/>
      <c r="BU131" s="227"/>
      <c r="BV131" s="227"/>
      <c r="BW131" s="227"/>
      <c r="BX131" s="227"/>
      <c r="BY131" s="227"/>
      <c r="BZ131" s="227"/>
      <c r="CA131" s="122"/>
      <c r="CB131" s="227"/>
      <c r="CC131" s="227"/>
      <c r="CD131" s="227"/>
      <c r="CE131" s="227"/>
      <c r="CF131" s="227"/>
      <c r="CG131" s="227"/>
      <c r="CH131" s="227"/>
      <c r="CI131" s="189"/>
      <c r="CJ131" s="99"/>
      <c r="CK131" s="99"/>
      <c r="CL131" s="99"/>
      <c r="CM131" s="99"/>
      <c r="CN131" s="99"/>
      <c r="CO131" s="99"/>
      <c r="CP131" s="99"/>
      <c r="CQ131" s="99"/>
      <c r="CR131" s="99"/>
      <c r="CS131" s="99"/>
      <c r="CT131" s="99"/>
      <c r="CU131" s="99"/>
      <c r="CV131" s="99"/>
      <c r="CW131" s="99"/>
      <c r="CX131" s="189"/>
      <c r="CY131" s="99"/>
      <c r="CZ131" s="99"/>
      <c r="DA131" s="99"/>
      <c r="DB131" s="99"/>
      <c r="DC131" s="99"/>
      <c r="DD131" s="99"/>
      <c r="DE131" s="99"/>
      <c r="DF131" s="99"/>
      <c r="DG131" s="99"/>
      <c r="DH131" s="99"/>
      <c r="DI131" s="99"/>
      <c r="DJ131" s="99"/>
      <c r="DK131" s="99"/>
    </row>
    <row r="132" spans="3:115">
      <c r="C132" s="227"/>
      <c r="D132" s="227"/>
      <c r="E132" s="227"/>
      <c r="F132" s="227"/>
      <c r="G132" s="227"/>
      <c r="H132" s="99"/>
      <c r="I132" s="99"/>
      <c r="J132" s="99"/>
      <c r="K132" s="99"/>
      <c r="L132" s="99"/>
      <c r="M132" s="189"/>
      <c r="N132" s="99"/>
      <c r="O132" s="227"/>
      <c r="P132" s="227"/>
      <c r="Q132" s="227"/>
      <c r="R132" s="227"/>
      <c r="S132" s="227"/>
      <c r="T132" s="99"/>
      <c r="U132" s="99"/>
      <c r="V132" s="99"/>
      <c r="W132" s="99"/>
      <c r="X132" s="99"/>
      <c r="Y132" s="189">
        <v>43646</v>
      </c>
      <c r="Z132" s="205">
        <v>43677</v>
      </c>
      <c r="AA132" s="101">
        <v>0.59036386800000007</v>
      </c>
      <c r="AB132" s="101">
        <v>1.3230584400000001</v>
      </c>
      <c r="AC132" s="101">
        <v>1.5015913719940599</v>
      </c>
      <c r="AD132" s="101">
        <v>2.9725325228072124</v>
      </c>
      <c r="AE132" s="101">
        <v>4.0750108291043734</v>
      </c>
      <c r="AF132" s="227">
        <v>2.0990658231924995</v>
      </c>
      <c r="AG132" s="227">
        <v>2.9725325228072124</v>
      </c>
      <c r="AI132" s="227"/>
      <c r="AJ132" s="189"/>
      <c r="AK132" s="99"/>
      <c r="AL132" s="227"/>
      <c r="AM132" s="227"/>
      <c r="AN132" s="227"/>
      <c r="AO132" s="227"/>
      <c r="AP132" s="227"/>
      <c r="AQ132" s="227"/>
      <c r="AR132" s="227"/>
      <c r="AS132" s="227"/>
      <c r="AT132" s="227"/>
      <c r="AU132" s="227"/>
      <c r="AV132" s="227"/>
      <c r="AW132" s="227"/>
      <c r="AX132" s="227"/>
      <c r="AY132" s="227"/>
      <c r="AZ132" s="189"/>
      <c r="BA132" s="190"/>
      <c r="BB132" s="227"/>
      <c r="BC132" s="227"/>
      <c r="BD132" s="227"/>
      <c r="BE132" s="227"/>
      <c r="BF132" s="99"/>
      <c r="BG132" s="99"/>
      <c r="BH132" s="99"/>
      <c r="BI132" s="99"/>
      <c r="BJ132" s="99"/>
      <c r="BK132" s="99"/>
      <c r="BL132" s="227"/>
      <c r="BM132" s="227"/>
      <c r="BN132" s="227"/>
      <c r="BO132" s="227"/>
      <c r="BP132" s="227"/>
      <c r="BQ132" s="227"/>
      <c r="BR132" s="189"/>
      <c r="BS132" s="99"/>
      <c r="BT132" s="227"/>
      <c r="BU132" s="227"/>
      <c r="BV132" s="227"/>
      <c r="BW132" s="227"/>
      <c r="BX132" s="227"/>
      <c r="BY132" s="227"/>
      <c r="BZ132" s="227"/>
      <c r="CA132" s="122"/>
      <c r="CB132" s="227"/>
      <c r="CC132" s="227"/>
      <c r="CD132" s="227"/>
      <c r="CE132" s="227"/>
      <c r="CF132" s="227"/>
      <c r="CG132" s="227"/>
      <c r="CH132" s="227"/>
      <c r="CI132" s="189"/>
      <c r="CJ132" s="99"/>
      <c r="CK132" s="99"/>
      <c r="CL132" s="99"/>
      <c r="CM132" s="99"/>
      <c r="CN132" s="99"/>
      <c r="CO132" s="99"/>
      <c r="CP132" s="99"/>
      <c r="CQ132" s="99"/>
      <c r="CR132" s="99"/>
      <c r="CS132" s="99"/>
      <c r="CT132" s="99"/>
      <c r="CU132" s="99"/>
      <c r="CV132" s="99"/>
      <c r="CW132" s="99"/>
      <c r="CX132" s="189"/>
      <c r="CY132" s="99"/>
      <c r="CZ132" s="99"/>
      <c r="DA132" s="99"/>
      <c r="DB132" s="99"/>
      <c r="DC132" s="99"/>
      <c r="DD132" s="99"/>
      <c r="DE132" s="99"/>
      <c r="DF132" s="99"/>
      <c r="DG132" s="99"/>
      <c r="DH132" s="99"/>
      <c r="DI132" s="99"/>
      <c r="DJ132" s="99"/>
      <c r="DK132" s="99"/>
    </row>
    <row r="133" spans="3:115">
      <c r="C133" s="227"/>
      <c r="D133" s="227"/>
      <c r="E133" s="227"/>
      <c r="F133" s="227"/>
      <c r="G133" s="227"/>
      <c r="H133" s="99"/>
      <c r="I133" s="99"/>
      <c r="J133" s="99"/>
      <c r="K133" s="99"/>
      <c r="L133" s="99"/>
      <c r="M133" s="189"/>
      <c r="N133" s="99"/>
      <c r="O133" s="227"/>
      <c r="P133" s="227"/>
      <c r="Q133" s="227"/>
      <c r="R133" s="227"/>
      <c r="S133" s="227"/>
      <c r="T133" s="99"/>
      <c r="U133" s="99"/>
      <c r="V133" s="99"/>
      <c r="W133" s="99"/>
      <c r="X133" s="99"/>
      <c r="Y133" s="189"/>
      <c r="Z133" s="205">
        <v>43708</v>
      </c>
      <c r="AA133" s="101">
        <v>0.57039928799999995</v>
      </c>
      <c r="AB133" s="101">
        <v>1.3172286520000001</v>
      </c>
      <c r="AC133" s="101">
        <v>1.44073414904345</v>
      </c>
      <c r="AD133" s="101">
        <v>2.9428732895758376</v>
      </c>
      <c r="AE133" s="101">
        <v>4.055669912143407</v>
      </c>
      <c r="AF133" s="227">
        <v>1.9927326419348494</v>
      </c>
      <c r="AG133" s="227">
        <v>2.9428732895758376</v>
      </c>
      <c r="AI133" s="227"/>
      <c r="AJ133" s="189"/>
      <c r="AK133" s="99"/>
      <c r="AL133" s="227"/>
      <c r="AM133" s="227"/>
      <c r="AN133" s="227"/>
      <c r="AO133" s="227"/>
      <c r="AP133" s="227"/>
      <c r="AQ133" s="227"/>
      <c r="AR133" s="227"/>
      <c r="AS133" s="227"/>
      <c r="AT133" s="227"/>
      <c r="AU133" s="227"/>
      <c r="AV133" s="227"/>
      <c r="AW133" s="227"/>
      <c r="AX133" s="227"/>
      <c r="AY133" s="227"/>
      <c r="AZ133" s="189"/>
      <c r="BA133" s="190"/>
      <c r="BB133" s="227"/>
      <c r="BC133" s="227"/>
      <c r="BD133" s="227"/>
      <c r="BE133" s="227"/>
      <c r="BF133" s="99"/>
      <c r="BG133" s="99"/>
      <c r="BH133" s="99"/>
      <c r="BI133" s="99"/>
      <c r="BJ133" s="99"/>
      <c r="BK133" s="99"/>
      <c r="BL133" s="227"/>
      <c r="BM133" s="227"/>
      <c r="BN133" s="227"/>
      <c r="BO133" s="227"/>
      <c r="BP133" s="227"/>
      <c r="BQ133" s="227"/>
      <c r="BR133" s="189"/>
      <c r="BS133" s="99"/>
      <c r="BT133" s="227"/>
      <c r="BU133" s="227"/>
      <c r="BV133" s="227"/>
      <c r="BW133" s="227"/>
      <c r="BX133" s="227"/>
      <c r="BY133" s="227"/>
      <c r="BZ133" s="227"/>
      <c r="CA133" s="122"/>
      <c r="CB133" s="227"/>
      <c r="CC133" s="227"/>
      <c r="CD133" s="227"/>
      <c r="CE133" s="227"/>
      <c r="CF133" s="227"/>
      <c r="CG133" s="227"/>
      <c r="CH133" s="227"/>
      <c r="CI133" s="189"/>
      <c r="CJ133" s="99"/>
      <c r="CK133" s="99"/>
      <c r="CL133" s="99"/>
      <c r="CM133" s="99"/>
      <c r="CN133" s="99"/>
      <c r="CO133" s="99"/>
      <c r="CP133" s="99"/>
      <c r="CQ133" s="99"/>
      <c r="CR133" s="99"/>
      <c r="CS133" s="99"/>
      <c r="CT133" s="99"/>
      <c r="CU133" s="99"/>
      <c r="CV133" s="99"/>
      <c r="CW133" s="99"/>
      <c r="CX133" s="189"/>
      <c r="CY133" s="99"/>
      <c r="CZ133" s="99"/>
      <c r="DA133" s="99"/>
      <c r="DB133" s="99"/>
      <c r="DC133" s="99"/>
      <c r="DD133" s="99"/>
      <c r="DE133" s="99"/>
      <c r="DF133" s="99"/>
      <c r="DG133" s="99"/>
      <c r="DH133" s="99"/>
      <c r="DI133" s="99"/>
      <c r="DJ133" s="99"/>
      <c r="DK133" s="99"/>
    </row>
    <row r="134" spans="3:115">
      <c r="C134" s="227"/>
      <c r="D134" s="227"/>
      <c r="E134" s="227"/>
      <c r="F134" s="227"/>
      <c r="G134" s="227"/>
      <c r="H134" s="99"/>
      <c r="I134" s="99"/>
      <c r="J134" s="99"/>
      <c r="K134" s="99"/>
      <c r="L134" s="99"/>
      <c r="M134" s="189"/>
      <c r="N134" s="99"/>
      <c r="O134" s="227"/>
      <c r="P134" s="227"/>
      <c r="Q134" s="227"/>
      <c r="R134" s="227"/>
      <c r="S134" s="227"/>
      <c r="T134" s="99"/>
      <c r="U134" s="99"/>
      <c r="V134" s="99"/>
      <c r="W134" s="99"/>
      <c r="X134" s="99"/>
      <c r="Y134" s="189"/>
      <c r="Z134" s="205">
        <v>43738</v>
      </c>
      <c r="AA134" s="101">
        <v>0.58096671899999996</v>
      </c>
      <c r="AB134" s="101">
        <v>1.171223672</v>
      </c>
      <c r="AC134" s="101">
        <v>1.4702716269045499</v>
      </c>
      <c r="AD134" s="101">
        <v>2.6320760607986089</v>
      </c>
      <c r="AE134" s="101">
        <v>3.5926553622754493</v>
      </c>
      <c r="AF134" s="227">
        <v>1.9372325234267094</v>
      </c>
      <c r="AG134" s="227">
        <v>2.6320760607986089</v>
      </c>
      <c r="AI134" s="227"/>
      <c r="AJ134" s="189"/>
      <c r="AK134" s="99"/>
      <c r="AL134" s="227"/>
      <c r="AM134" s="227"/>
      <c r="AN134" s="227"/>
      <c r="AO134" s="227"/>
      <c r="AP134" s="227"/>
      <c r="AQ134" s="227"/>
      <c r="AR134" s="227"/>
      <c r="AS134" s="227"/>
      <c r="AT134" s="227"/>
      <c r="AU134" s="227"/>
      <c r="AV134" s="227"/>
      <c r="AW134" s="227"/>
      <c r="AX134" s="227"/>
      <c r="AY134" s="227"/>
      <c r="AZ134" s="189"/>
      <c r="BA134" s="190"/>
      <c r="BB134" s="227"/>
      <c r="BC134" s="227"/>
      <c r="BD134" s="227"/>
      <c r="BE134" s="227"/>
      <c r="BF134" s="99"/>
      <c r="BG134" s="99"/>
      <c r="BH134" s="99"/>
      <c r="BI134" s="99"/>
      <c r="BJ134" s="99"/>
      <c r="BK134" s="99"/>
      <c r="BL134" s="227"/>
      <c r="BM134" s="227"/>
      <c r="BN134" s="227"/>
      <c r="BO134" s="227"/>
      <c r="BP134" s="227"/>
      <c r="BQ134" s="227"/>
      <c r="BR134" s="189"/>
      <c r="BS134" s="99"/>
      <c r="BT134" s="227"/>
      <c r="BU134" s="227"/>
      <c r="BV134" s="227"/>
      <c r="BW134" s="227"/>
      <c r="BX134" s="227"/>
      <c r="BY134" s="227"/>
      <c r="BZ134" s="227"/>
      <c r="CA134" s="122"/>
      <c r="CB134" s="227"/>
      <c r="CC134" s="227"/>
      <c r="CD134" s="227"/>
      <c r="CE134" s="227"/>
      <c r="CF134" s="227"/>
      <c r="CG134" s="227"/>
      <c r="CH134" s="227"/>
      <c r="CI134" s="189"/>
      <c r="CJ134" s="99"/>
      <c r="CK134" s="99"/>
      <c r="CL134" s="99"/>
      <c r="CM134" s="99"/>
      <c r="CN134" s="99"/>
      <c r="CO134" s="99"/>
      <c r="CP134" s="99"/>
      <c r="CQ134" s="99"/>
      <c r="CR134" s="99"/>
      <c r="CS134" s="99"/>
      <c r="CT134" s="99"/>
      <c r="CU134" s="99"/>
      <c r="CV134" s="99"/>
      <c r="CW134" s="99"/>
      <c r="CX134" s="189"/>
      <c r="CY134" s="99"/>
      <c r="CZ134" s="99"/>
      <c r="DA134" s="99"/>
      <c r="DB134" s="99"/>
      <c r="DC134" s="99"/>
      <c r="DD134" s="99"/>
      <c r="DE134" s="99"/>
      <c r="DF134" s="99"/>
      <c r="DG134" s="99"/>
      <c r="DH134" s="99"/>
      <c r="DI134" s="99"/>
      <c r="DJ134" s="99"/>
      <c r="DK134" s="99"/>
    </row>
    <row r="135" spans="3:115">
      <c r="C135" s="227"/>
      <c r="D135" s="227"/>
      <c r="E135" s="227"/>
      <c r="F135" s="227"/>
      <c r="G135" s="227"/>
      <c r="H135" s="99"/>
      <c r="I135" s="99"/>
      <c r="J135" s="99"/>
      <c r="K135" s="99"/>
      <c r="L135" s="99"/>
      <c r="M135" s="189"/>
      <c r="N135" s="99"/>
      <c r="O135" s="227"/>
      <c r="P135" s="227"/>
      <c r="Q135" s="227"/>
      <c r="R135" s="227"/>
      <c r="S135" s="227"/>
      <c r="T135" s="99"/>
      <c r="U135" s="99"/>
      <c r="V135" s="99"/>
      <c r="W135" s="99"/>
      <c r="X135" s="99"/>
      <c r="Y135" s="189"/>
      <c r="Z135" s="205">
        <v>43769</v>
      </c>
      <c r="AA135" s="101">
        <v>0.57325154</v>
      </c>
      <c r="AB135" s="101">
        <v>1.1645001319999999</v>
      </c>
      <c r="AC135" s="101">
        <v>1.4437833839340599</v>
      </c>
      <c r="AD135" s="101">
        <v>2.6060585960486673</v>
      </c>
      <c r="AE135" s="101">
        <v>3.5839659782635196</v>
      </c>
      <c r="AF135" s="227">
        <v>1.8078793364484906</v>
      </c>
      <c r="AG135" s="227">
        <v>2.6060585960486673</v>
      </c>
      <c r="AI135" s="227"/>
      <c r="AJ135" s="189"/>
      <c r="AK135" s="99"/>
      <c r="AL135" s="227"/>
      <c r="AM135" s="227"/>
      <c r="AN135" s="227"/>
      <c r="AO135" s="227"/>
      <c r="AP135" s="227"/>
      <c r="AQ135" s="227"/>
      <c r="AR135" s="227"/>
      <c r="AS135" s="227"/>
      <c r="AT135" s="227"/>
      <c r="AU135" s="227"/>
      <c r="AV135" s="227"/>
      <c r="AW135" s="227"/>
      <c r="AX135" s="227"/>
      <c r="AY135" s="227"/>
      <c r="AZ135" s="189"/>
      <c r="BA135" s="190"/>
      <c r="BB135" s="227"/>
      <c r="BC135" s="227"/>
      <c r="BD135" s="227"/>
      <c r="BE135" s="227"/>
      <c r="BF135" s="99"/>
      <c r="BG135" s="99"/>
      <c r="BH135" s="99"/>
      <c r="BI135" s="99"/>
      <c r="BJ135" s="99"/>
      <c r="BK135" s="99"/>
      <c r="BL135" s="227"/>
      <c r="BM135" s="227"/>
      <c r="BN135" s="227"/>
      <c r="BO135" s="227"/>
      <c r="BP135" s="227"/>
      <c r="BQ135" s="227"/>
      <c r="BR135" s="189"/>
      <c r="BS135" s="99"/>
      <c r="BT135" s="227"/>
      <c r="BU135" s="227"/>
      <c r="BV135" s="227"/>
      <c r="BW135" s="227"/>
      <c r="BX135" s="227"/>
      <c r="BY135" s="227"/>
      <c r="BZ135" s="227"/>
      <c r="CA135" s="122"/>
      <c r="CB135" s="227"/>
      <c r="CC135" s="227"/>
      <c r="CD135" s="227"/>
      <c r="CE135" s="227"/>
      <c r="CF135" s="227"/>
      <c r="CG135" s="227"/>
      <c r="CH135" s="227"/>
      <c r="CI135" s="189"/>
      <c r="CJ135" s="99"/>
      <c r="CK135" s="99"/>
      <c r="CL135" s="99"/>
      <c r="CM135" s="99"/>
      <c r="CN135" s="99"/>
      <c r="CO135" s="99"/>
      <c r="CP135" s="99"/>
      <c r="CQ135" s="99"/>
      <c r="CR135" s="99"/>
      <c r="CS135" s="99"/>
      <c r="CT135" s="99"/>
      <c r="CU135" s="99"/>
      <c r="CV135" s="99"/>
      <c r="CW135" s="99"/>
      <c r="CX135" s="189"/>
      <c r="CY135" s="99"/>
      <c r="CZ135" s="99"/>
      <c r="DA135" s="99"/>
      <c r="DB135" s="99"/>
      <c r="DC135" s="99"/>
      <c r="DD135" s="99"/>
      <c r="DE135" s="99"/>
      <c r="DF135" s="99"/>
      <c r="DG135" s="99"/>
      <c r="DH135" s="99"/>
      <c r="DI135" s="99"/>
      <c r="DJ135" s="99"/>
      <c r="DK135" s="99"/>
    </row>
    <row r="136" spans="3:115">
      <c r="C136" s="227"/>
      <c r="D136" s="227"/>
      <c r="E136" s="227"/>
      <c r="F136" s="227"/>
      <c r="G136" s="227"/>
      <c r="H136" s="99"/>
      <c r="I136" s="99"/>
      <c r="J136" s="99"/>
      <c r="K136" s="99"/>
      <c r="L136" s="99"/>
      <c r="M136" s="189"/>
      <c r="N136" s="99"/>
      <c r="O136" s="227"/>
      <c r="P136" s="227"/>
      <c r="Q136" s="227"/>
      <c r="R136" s="227"/>
      <c r="S136" s="227"/>
      <c r="T136" s="99"/>
      <c r="U136" s="99"/>
      <c r="V136" s="99"/>
      <c r="W136" s="99"/>
      <c r="X136" s="99"/>
      <c r="Y136" s="189"/>
      <c r="Z136" s="205">
        <v>43799</v>
      </c>
      <c r="AA136" s="101">
        <v>0.53857260799999995</v>
      </c>
      <c r="AB136" s="101">
        <v>1.1328446169999999</v>
      </c>
      <c r="AC136" s="101">
        <v>1.3448802817585099</v>
      </c>
      <c r="AD136" s="101">
        <v>2.5168188770819278</v>
      </c>
      <c r="AE136" s="101">
        <v>3.3987764047142059</v>
      </c>
      <c r="AF136" s="227">
        <v>1.9329938927829833</v>
      </c>
      <c r="AG136" s="227">
        <v>2.5168188770819278</v>
      </c>
      <c r="AI136" s="227"/>
      <c r="AJ136" s="189"/>
      <c r="AK136" s="99"/>
      <c r="AL136" s="227"/>
      <c r="AM136" s="227"/>
      <c r="AN136" s="227"/>
      <c r="AO136" s="227"/>
      <c r="AP136" s="227"/>
      <c r="AQ136" s="227"/>
      <c r="AR136" s="227"/>
      <c r="AS136" s="227"/>
      <c r="AT136" s="227"/>
      <c r="AU136" s="227"/>
      <c r="AV136" s="227"/>
      <c r="AW136" s="227"/>
      <c r="AX136" s="227"/>
      <c r="AY136" s="227"/>
      <c r="AZ136" s="189"/>
      <c r="BA136" s="190"/>
      <c r="BB136" s="227"/>
      <c r="BC136" s="227"/>
      <c r="BD136" s="227"/>
      <c r="BE136" s="227"/>
      <c r="BF136" s="99"/>
      <c r="BG136" s="99"/>
      <c r="BH136" s="99"/>
      <c r="BI136" s="99"/>
      <c r="BJ136" s="99"/>
      <c r="BK136" s="99"/>
      <c r="BL136" s="227"/>
      <c r="BM136" s="227"/>
      <c r="BN136" s="227"/>
      <c r="BO136" s="227"/>
      <c r="BP136" s="227"/>
      <c r="BQ136" s="227"/>
      <c r="BR136" s="189"/>
      <c r="BS136" s="99"/>
      <c r="BT136" s="227"/>
      <c r="BU136" s="227"/>
      <c r="BV136" s="227"/>
      <c r="BW136" s="227"/>
      <c r="BX136" s="227"/>
      <c r="BY136" s="227"/>
      <c r="BZ136" s="227"/>
      <c r="CA136" s="122"/>
      <c r="CB136" s="227"/>
      <c r="CC136" s="227"/>
      <c r="CD136" s="227"/>
      <c r="CE136" s="227"/>
      <c r="CF136" s="227"/>
      <c r="CG136" s="227"/>
      <c r="CH136" s="227"/>
      <c r="CI136" s="189"/>
      <c r="CJ136" s="99"/>
      <c r="CK136" s="99"/>
      <c r="CL136" s="99"/>
      <c r="CM136" s="99"/>
      <c r="CN136" s="99"/>
      <c r="CO136" s="99"/>
      <c r="CP136" s="99"/>
      <c r="CQ136" s="99"/>
      <c r="CR136" s="99"/>
      <c r="CS136" s="99"/>
      <c r="CT136" s="99"/>
      <c r="CU136" s="99"/>
      <c r="CV136" s="99"/>
      <c r="CW136" s="99"/>
      <c r="CX136" s="189"/>
      <c r="CY136" s="99"/>
      <c r="CZ136" s="99"/>
      <c r="DA136" s="99"/>
      <c r="DB136" s="99"/>
      <c r="DC136" s="99"/>
      <c r="DD136" s="99"/>
      <c r="DE136" s="99"/>
      <c r="DF136" s="99"/>
      <c r="DG136" s="99"/>
      <c r="DH136" s="99"/>
      <c r="DI136" s="99"/>
      <c r="DJ136" s="99"/>
      <c r="DK136" s="99"/>
    </row>
    <row r="137" spans="3:115">
      <c r="C137" s="227"/>
      <c r="D137" s="227"/>
      <c r="E137" s="227"/>
      <c r="F137" s="227"/>
      <c r="G137" s="227"/>
      <c r="H137" s="99"/>
      <c r="I137" s="99"/>
      <c r="J137" s="99"/>
      <c r="K137" s="99"/>
      <c r="L137" s="99"/>
      <c r="M137" s="189"/>
      <c r="N137" s="99"/>
      <c r="O137" s="227"/>
      <c r="P137" s="227"/>
      <c r="Q137" s="227"/>
      <c r="R137" s="227"/>
      <c r="S137" s="227"/>
      <c r="T137" s="99"/>
      <c r="U137" s="99"/>
      <c r="V137" s="99"/>
      <c r="W137" s="99"/>
      <c r="X137" s="99"/>
      <c r="Y137" s="189"/>
      <c r="Z137" s="205">
        <v>43830</v>
      </c>
      <c r="AA137" s="101">
        <v>0.46633673599999997</v>
      </c>
      <c r="AB137" s="101">
        <v>1.0056272310000001</v>
      </c>
      <c r="AC137" s="101">
        <v>1.14914312797139</v>
      </c>
      <c r="AD137" s="101">
        <v>2.2057296025900337</v>
      </c>
      <c r="AE137" s="101">
        <v>2.9306641383918</v>
      </c>
      <c r="AF137" s="227">
        <v>1.8456089484104325</v>
      </c>
      <c r="AG137" s="227">
        <v>2.2057296025900337</v>
      </c>
      <c r="AI137" s="227"/>
      <c r="AJ137" s="189"/>
      <c r="AK137" s="99"/>
      <c r="AL137" s="227"/>
      <c r="AM137" s="227"/>
      <c r="AN137" s="227"/>
      <c r="AO137" s="227"/>
      <c r="AP137" s="227"/>
      <c r="AQ137" s="227"/>
      <c r="AR137" s="227"/>
      <c r="AS137" s="227"/>
      <c r="AT137" s="227"/>
      <c r="AU137" s="227"/>
      <c r="AV137" s="227"/>
      <c r="AW137" s="227"/>
      <c r="AX137" s="227"/>
      <c r="AY137" s="227"/>
      <c r="AZ137" s="189"/>
      <c r="BA137" s="190"/>
      <c r="BB137" s="227"/>
      <c r="BC137" s="227"/>
      <c r="BD137" s="227"/>
      <c r="BE137" s="227"/>
      <c r="BF137" s="99"/>
      <c r="BG137" s="99"/>
      <c r="BH137" s="99"/>
      <c r="BI137" s="99"/>
      <c r="BJ137" s="99"/>
      <c r="BK137" s="99"/>
      <c r="BL137" s="227"/>
      <c r="BM137" s="227"/>
      <c r="BN137" s="227"/>
      <c r="BO137" s="227"/>
      <c r="BP137" s="227"/>
      <c r="BQ137" s="227"/>
      <c r="BR137" s="189"/>
      <c r="BS137" s="99"/>
      <c r="BT137" s="227"/>
      <c r="BU137" s="227"/>
      <c r="BV137" s="227"/>
      <c r="BW137" s="227"/>
      <c r="BX137" s="227"/>
      <c r="BY137" s="227"/>
      <c r="BZ137" s="227"/>
      <c r="CA137" s="122"/>
      <c r="CB137" s="227"/>
      <c r="CC137" s="227"/>
      <c r="CD137" s="227"/>
      <c r="CE137" s="227"/>
      <c r="CF137" s="227"/>
      <c r="CG137" s="227"/>
      <c r="CH137" s="227"/>
      <c r="CI137" s="189"/>
      <c r="CJ137" s="99"/>
      <c r="CK137" s="99"/>
      <c r="CL137" s="99"/>
      <c r="CM137" s="99"/>
      <c r="CN137" s="99"/>
      <c r="CO137" s="99"/>
      <c r="CP137" s="99"/>
      <c r="CQ137" s="99"/>
      <c r="CR137" s="99"/>
      <c r="CS137" s="99"/>
      <c r="CT137" s="99"/>
      <c r="CU137" s="99"/>
      <c r="CV137" s="99"/>
      <c r="CW137" s="99"/>
      <c r="CX137" s="189"/>
      <c r="CY137" s="99"/>
      <c r="CZ137" s="99"/>
      <c r="DA137" s="99"/>
      <c r="DB137" s="99"/>
      <c r="DC137" s="99"/>
      <c r="DD137" s="99"/>
      <c r="DE137" s="99"/>
      <c r="DF137" s="99"/>
      <c r="DG137" s="99"/>
      <c r="DH137" s="99"/>
      <c r="DI137" s="99"/>
      <c r="DJ137" s="99"/>
      <c r="DK137" s="99"/>
    </row>
    <row r="138" spans="3:115">
      <c r="C138" s="227"/>
      <c r="D138" s="227"/>
      <c r="E138" s="227"/>
      <c r="F138" s="227"/>
      <c r="G138" s="227"/>
      <c r="H138" s="99"/>
      <c r="I138" s="99"/>
      <c r="J138" s="99"/>
      <c r="K138" s="99"/>
      <c r="L138" s="99"/>
      <c r="M138" s="189"/>
      <c r="N138" s="99"/>
      <c r="O138" s="227"/>
      <c r="P138" s="227"/>
      <c r="Q138" s="227"/>
      <c r="R138" s="227"/>
      <c r="S138" s="227"/>
      <c r="T138" s="99"/>
      <c r="U138" s="99"/>
      <c r="V138" s="99"/>
      <c r="W138" s="99"/>
      <c r="X138" s="99"/>
      <c r="Y138" s="189"/>
      <c r="Z138" s="205">
        <v>43861</v>
      </c>
      <c r="AA138" s="101">
        <v>0.46639258300000003</v>
      </c>
      <c r="AB138" s="101">
        <v>0.997794862</v>
      </c>
      <c r="AC138" s="101">
        <v>1.15616897128925</v>
      </c>
      <c r="AD138" s="101">
        <v>2.2028706997315246</v>
      </c>
      <c r="AE138" s="101">
        <v>2.9192198514932226</v>
      </c>
      <c r="AF138" s="227">
        <v>1.7653659889053923</v>
      </c>
      <c r="AG138" s="227">
        <v>2.2028706997315246</v>
      </c>
      <c r="AI138" s="227"/>
      <c r="AJ138" s="189"/>
      <c r="AK138" s="99"/>
      <c r="AL138" s="227"/>
      <c r="AM138" s="227"/>
      <c r="AN138" s="227"/>
      <c r="AO138" s="227"/>
      <c r="AP138" s="227"/>
      <c r="AQ138" s="227"/>
      <c r="AR138" s="227"/>
      <c r="AS138" s="227"/>
      <c r="AT138" s="227"/>
      <c r="AU138" s="227"/>
      <c r="AV138" s="227"/>
      <c r="AW138" s="227"/>
      <c r="AX138" s="227"/>
      <c r="AY138" s="227"/>
      <c r="AZ138" s="189"/>
      <c r="BA138" s="190"/>
      <c r="BB138" s="227"/>
      <c r="BC138" s="227"/>
      <c r="BD138" s="227"/>
      <c r="BE138" s="227"/>
      <c r="BF138" s="99"/>
      <c r="BG138" s="99"/>
      <c r="BH138" s="99"/>
      <c r="BI138" s="99"/>
      <c r="BJ138" s="99"/>
      <c r="BK138" s="99"/>
      <c r="BL138" s="227"/>
      <c r="BM138" s="227"/>
      <c r="BN138" s="227"/>
      <c r="BO138" s="227"/>
      <c r="BP138" s="227"/>
      <c r="BQ138" s="227"/>
      <c r="BR138" s="189"/>
      <c r="BS138" s="99"/>
      <c r="BT138" s="227"/>
      <c r="BU138" s="227"/>
      <c r="BV138" s="227"/>
      <c r="BW138" s="227"/>
      <c r="BX138" s="227"/>
      <c r="BY138" s="227"/>
      <c r="BZ138" s="227"/>
      <c r="CA138" s="122"/>
      <c r="CB138" s="227"/>
      <c r="CC138" s="227"/>
      <c r="CD138" s="227"/>
      <c r="CE138" s="227"/>
      <c r="CF138" s="227"/>
      <c r="CG138" s="227"/>
      <c r="CH138" s="227"/>
      <c r="CI138" s="189"/>
      <c r="CJ138" s="99"/>
      <c r="CK138" s="99"/>
      <c r="CL138" s="99"/>
      <c r="CM138" s="99"/>
      <c r="CN138" s="99"/>
      <c r="CO138" s="99"/>
      <c r="CP138" s="99"/>
      <c r="CQ138" s="99"/>
      <c r="CR138" s="99"/>
      <c r="CS138" s="99"/>
      <c r="CT138" s="99"/>
      <c r="CU138" s="99"/>
      <c r="CV138" s="99"/>
      <c r="CW138" s="99"/>
      <c r="CX138" s="189"/>
      <c r="CY138" s="99"/>
      <c r="CZ138" s="99"/>
      <c r="DA138" s="99"/>
      <c r="DB138" s="99"/>
      <c r="DC138" s="99"/>
      <c r="DD138" s="99"/>
      <c r="DE138" s="99"/>
      <c r="DF138" s="99"/>
      <c r="DG138" s="99"/>
      <c r="DH138" s="99"/>
      <c r="DI138" s="99"/>
      <c r="DJ138" s="99"/>
      <c r="DK138" s="99"/>
    </row>
    <row r="139" spans="3:115">
      <c r="C139" s="227"/>
      <c r="D139" s="227"/>
      <c r="E139" s="227"/>
      <c r="F139" s="227"/>
      <c r="G139" s="227"/>
      <c r="H139" s="99"/>
      <c r="I139" s="99"/>
      <c r="J139" s="99"/>
      <c r="K139" s="99"/>
      <c r="L139" s="99"/>
      <c r="M139" s="189"/>
      <c r="N139" s="99"/>
      <c r="O139" s="227"/>
      <c r="P139" s="227"/>
      <c r="Q139" s="227"/>
      <c r="R139" s="227"/>
      <c r="S139" s="227"/>
      <c r="T139" s="99"/>
      <c r="U139" s="99"/>
      <c r="V139" s="99"/>
      <c r="W139" s="99"/>
      <c r="X139" s="99"/>
      <c r="Y139" s="189"/>
      <c r="Z139" s="205">
        <v>43890</v>
      </c>
      <c r="AA139" s="101">
        <v>0.46852282100000003</v>
      </c>
      <c r="AB139" s="101">
        <v>0.99092122300000007</v>
      </c>
      <c r="AC139" s="101">
        <v>1.16810839954271</v>
      </c>
      <c r="AD139" s="101">
        <v>2.1993696976940083</v>
      </c>
      <c r="AE139" s="101">
        <v>2.9744928981916776</v>
      </c>
      <c r="AF139" s="227">
        <v>1.5073528761340582</v>
      </c>
      <c r="AG139" s="227">
        <v>2.1993696976940083</v>
      </c>
      <c r="AI139" s="227"/>
      <c r="AJ139" s="189"/>
      <c r="AK139" s="99"/>
      <c r="AL139" s="227"/>
      <c r="AM139" s="227"/>
      <c r="AN139" s="227"/>
      <c r="AO139" s="227"/>
      <c r="AP139" s="227"/>
      <c r="AQ139" s="227"/>
      <c r="AR139" s="227"/>
      <c r="AS139" s="227"/>
      <c r="AT139" s="227"/>
      <c r="AU139" s="227"/>
      <c r="AV139" s="227"/>
      <c r="AW139" s="227"/>
      <c r="AX139" s="227"/>
      <c r="AY139" s="227"/>
      <c r="AZ139" s="189"/>
      <c r="BA139" s="190"/>
      <c r="BB139" s="227"/>
      <c r="BC139" s="227"/>
      <c r="BD139" s="227"/>
      <c r="BE139" s="227"/>
      <c r="BF139" s="99"/>
      <c r="BG139" s="99"/>
      <c r="BH139" s="99"/>
      <c r="BI139" s="99"/>
      <c r="BJ139" s="99"/>
      <c r="BK139" s="99"/>
      <c r="BL139" s="227"/>
      <c r="BM139" s="227"/>
      <c r="BN139" s="227"/>
      <c r="BO139" s="227"/>
      <c r="BP139" s="227"/>
      <c r="BQ139" s="227"/>
      <c r="BR139" s="189"/>
      <c r="BS139" s="99"/>
      <c r="BT139" s="227"/>
      <c r="BU139" s="227"/>
      <c r="BV139" s="227"/>
      <c r="BW139" s="227"/>
      <c r="BX139" s="227"/>
      <c r="BY139" s="227"/>
      <c r="BZ139" s="227"/>
      <c r="CA139" s="122"/>
      <c r="CB139" s="227"/>
      <c r="CC139" s="227"/>
      <c r="CD139" s="227"/>
      <c r="CE139" s="227"/>
      <c r="CF139" s="227"/>
      <c r="CG139" s="227"/>
      <c r="CH139" s="227"/>
      <c r="CI139" s="189"/>
      <c r="CJ139" s="99"/>
      <c r="CK139" s="99"/>
      <c r="CL139" s="99"/>
      <c r="CM139" s="99"/>
      <c r="CN139" s="99"/>
      <c r="CO139" s="99"/>
      <c r="CP139" s="99"/>
      <c r="CQ139" s="99"/>
      <c r="CR139" s="99"/>
      <c r="CS139" s="99"/>
      <c r="CT139" s="99"/>
      <c r="CU139" s="99"/>
      <c r="CV139" s="99"/>
      <c r="CW139" s="99"/>
      <c r="CX139" s="189"/>
      <c r="CY139" s="99"/>
      <c r="CZ139" s="99"/>
      <c r="DA139" s="99"/>
      <c r="DB139" s="99"/>
      <c r="DC139" s="99"/>
      <c r="DD139" s="99"/>
      <c r="DE139" s="99"/>
      <c r="DF139" s="99"/>
      <c r="DG139" s="99"/>
      <c r="DH139" s="99"/>
      <c r="DI139" s="99"/>
      <c r="DJ139" s="99"/>
      <c r="DK139" s="99"/>
    </row>
    <row r="140" spans="3:115">
      <c r="C140" s="227"/>
      <c r="D140" s="227"/>
      <c r="E140" s="227"/>
      <c r="F140" s="227"/>
      <c r="G140" s="227"/>
      <c r="H140" s="99"/>
      <c r="I140" s="99"/>
      <c r="J140" s="99"/>
      <c r="K140" s="99"/>
      <c r="L140" s="99"/>
      <c r="M140" s="189"/>
      <c r="N140" s="99"/>
      <c r="O140" s="227"/>
      <c r="P140" s="227"/>
      <c r="Q140" s="227"/>
      <c r="R140" s="227"/>
      <c r="S140" s="227"/>
      <c r="T140" s="99"/>
      <c r="U140" s="99"/>
      <c r="V140" s="99"/>
      <c r="W140" s="99"/>
      <c r="X140" s="99"/>
      <c r="Y140" s="189"/>
      <c r="Z140" s="205">
        <v>43921</v>
      </c>
      <c r="AA140" s="101">
        <v>0.46409305699999998</v>
      </c>
      <c r="AB140" s="101">
        <v>0.98636885500000004</v>
      </c>
      <c r="AC140" s="101">
        <v>1.1430029489532001</v>
      </c>
      <c r="AD140" s="101">
        <v>2.1630985355798895</v>
      </c>
      <c r="AE140" s="101">
        <v>2.9400779517625426</v>
      </c>
      <c r="AF140" s="227">
        <v>1.4114232600605545</v>
      </c>
      <c r="AG140" s="227">
        <v>2.1630985355798895</v>
      </c>
      <c r="AI140" s="227"/>
      <c r="AJ140" s="189"/>
      <c r="AK140" s="99"/>
      <c r="AL140" s="227"/>
      <c r="AM140" s="227"/>
      <c r="AN140" s="227"/>
      <c r="AO140" s="227"/>
      <c r="AP140" s="227"/>
      <c r="AQ140" s="227"/>
      <c r="AR140" s="227"/>
      <c r="AS140" s="227"/>
      <c r="AT140" s="227"/>
      <c r="AU140" s="227"/>
      <c r="AV140" s="227"/>
      <c r="AW140" s="227"/>
      <c r="AX140" s="227"/>
      <c r="AY140" s="227"/>
      <c r="AZ140" s="189"/>
      <c r="BA140" s="190"/>
      <c r="BB140" s="227"/>
      <c r="BC140" s="227"/>
      <c r="BD140" s="227"/>
      <c r="BE140" s="227"/>
      <c r="BF140" s="99"/>
      <c r="BG140" s="99"/>
      <c r="BH140" s="99"/>
      <c r="BI140" s="99"/>
      <c r="BJ140" s="99"/>
      <c r="BK140" s="99"/>
      <c r="BL140" s="227"/>
      <c r="BM140" s="227"/>
      <c r="BN140" s="227"/>
      <c r="BO140" s="227"/>
      <c r="BP140" s="227"/>
      <c r="BQ140" s="227"/>
      <c r="BR140" s="189"/>
      <c r="BS140" s="99"/>
      <c r="BT140" s="227"/>
      <c r="BU140" s="227"/>
      <c r="BV140" s="227"/>
      <c r="BW140" s="227"/>
      <c r="BX140" s="227"/>
      <c r="BY140" s="227"/>
      <c r="BZ140" s="227"/>
      <c r="CA140" s="122"/>
      <c r="CB140" s="227"/>
      <c r="CC140" s="227"/>
      <c r="CD140" s="227"/>
      <c r="CE140" s="227"/>
      <c r="CF140" s="227"/>
      <c r="CG140" s="227"/>
      <c r="CH140" s="227"/>
      <c r="CI140" s="189"/>
      <c r="CJ140" s="99"/>
      <c r="CK140" s="99"/>
      <c r="CL140" s="99"/>
      <c r="CM140" s="99"/>
      <c r="CN140" s="99"/>
      <c r="CO140" s="99"/>
      <c r="CP140" s="99"/>
      <c r="CQ140" s="99"/>
      <c r="CR140" s="99"/>
      <c r="CS140" s="99"/>
      <c r="CT140" s="99"/>
      <c r="CU140" s="99"/>
      <c r="CV140" s="99"/>
      <c r="CW140" s="99"/>
      <c r="CX140" s="189"/>
      <c r="CY140" s="99"/>
      <c r="CZ140" s="99"/>
      <c r="DA140" s="99"/>
      <c r="DB140" s="99"/>
      <c r="DC140" s="99"/>
      <c r="DD140" s="99"/>
      <c r="DE140" s="99"/>
      <c r="DF140" s="99"/>
      <c r="DG140" s="99"/>
      <c r="DH140" s="99"/>
      <c r="DI140" s="99"/>
      <c r="DJ140" s="99"/>
      <c r="DK140" s="99"/>
    </row>
    <row r="141" spans="3:115">
      <c r="C141" s="227"/>
      <c r="D141" s="227"/>
      <c r="E141" s="227"/>
      <c r="F141" s="227"/>
      <c r="G141" s="227"/>
      <c r="H141" s="99"/>
      <c r="I141" s="99"/>
      <c r="J141" s="99"/>
      <c r="K141" s="99"/>
      <c r="L141" s="99"/>
      <c r="M141" s="189"/>
      <c r="N141" s="99"/>
      <c r="O141" s="227"/>
      <c r="P141" s="227"/>
      <c r="Q141" s="227"/>
      <c r="R141" s="227"/>
      <c r="S141" s="227"/>
      <c r="T141" s="99"/>
      <c r="U141" s="99"/>
      <c r="V141" s="99"/>
      <c r="W141" s="99"/>
      <c r="X141" s="99"/>
      <c r="Y141" s="189"/>
      <c r="Z141" s="205">
        <v>43951</v>
      </c>
      <c r="AA141" s="101">
        <v>0.46203939700000002</v>
      </c>
      <c r="AB141" s="101">
        <v>0.98729747199999995</v>
      </c>
      <c r="AC141" s="101">
        <v>1.1168092305756301</v>
      </c>
      <c r="AD141" s="101">
        <v>2.1364892831316307</v>
      </c>
      <c r="AE141" s="101">
        <v>2.9076132080049626</v>
      </c>
      <c r="AF141" s="227">
        <v>1.3369238694606609</v>
      </c>
      <c r="AG141" s="227">
        <v>2.1364892831316307</v>
      </c>
      <c r="AI141" s="227"/>
      <c r="AJ141" s="189"/>
      <c r="AK141" s="99"/>
      <c r="AL141" s="227"/>
      <c r="AM141" s="227"/>
      <c r="AN141" s="227"/>
      <c r="AO141" s="227"/>
      <c r="AP141" s="227"/>
      <c r="AQ141" s="227"/>
      <c r="AR141" s="227"/>
      <c r="AS141" s="227"/>
      <c r="AT141" s="227"/>
      <c r="AU141" s="227"/>
      <c r="AV141" s="227"/>
      <c r="AW141" s="227"/>
      <c r="AX141" s="227"/>
      <c r="AY141" s="227"/>
      <c r="AZ141" s="189"/>
      <c r="BA141" s="190"/>
      <c r="BB141" s="227"/>
      <c r="BC141" s="227"/>
      <c r="BD141" s="227"/>
      <c r="BE141" s="227"/>
      <c r="BF141" s="99"/>
      <c r="BG141" s="99"/>
      <c r="BH141" s="99"/>
      <c r="BI141" s="99"/>
      <c r="BJ141" s="99"/>
      <c r="BK141" s="99"/>
      <c r="BL141" s="227"/>
      <c r="BM141" s="227"/>
      <c r="BN141" s="227"/>
      <c r="BO141" s="227"/>
      <c r="BP141" s="227"/>
      <c r="BQ141" s="227"/>
      <c r="BR141" s="189"/>
      <c r="BS141" s="99"/>
      <c r="BT141" s="227"/>
      <c r="BU141" s="227"/>
      <c r="BV141" s="227"/>
      <c r="BW141" s="227"/>
      <c r="BX141" s="227"/>
      <c r="BY141" s="227"/>
      <c r="BZ141" s="227"/>
      <c r="CA141" s="122"/>
      <c r="CB141" s="227"/>
      <c r="CC141" s="227"/>
      <c r="CD141" s="227"/>
      <c r="CE141" s="227"/>
      <c r="CF141" s="227"/>
      <c r="CG141" s="227"/>
      <c r="CH141" s="227"/>
      <c r="CI141" s="189"/>
      <c r="CJ141" s="99"/>
      <c r="CK141" s="99"/>
      <c r="CL141" s="99"/>
      <c r="CM141" s="99"/>
      <c r="CN141" s="99"/>
      <c r="CO141" s="99"/>
      <c r="CP141" s="99"/>
      <c r="CQ141" s="99"/>
      <c r="CR141" s="99"/>
      <c r="CS141" s="99"/>
      <c r="CT141" s="99"/>
      <c r="CU141" s="99"/>
      <c r="CV141" s="99"/>
      <c r="CW141" s="99"/>
      <c r="CX141" s="189"/>
      <c r="CY141" s="99"/>
      <c r="CZ141" s="99"/>
      <c r="DA141" s="99"/>
      <c r="DB141" s="99"/>
      <c r="DC141" s="99"/>
      <c r="DD141" s="99"/>
      <c r="DE141" s="99"/>
      <c r="DF141" s="99"/>
      <c r="DG141" s="99"/>
      <c r="DH141" s="99"/>
      <c r="DI141" s="99"/>
      <c r="DJ141" s="99"/>
      <c r="DK141" s="99"/>
    </row>
    <row r="142" spans="3:115">
      <c r="C142" s="227"/>
      <c r="D142" s="227"/>
      <c r="E142" s="227"/>
      <c r="F142" s="227"/>
      <c r="G142" s="227"/>
      <c r="H142" s="99"/>
      <c r="I142" s="99"/>
      <c r="J142" s="99"/>
      <c r="K142" s="99"/>
      <c r="L142" s="99"/>
      <c r="M142" s="189"/>
      <c r="N142" s="99"/>
      <c r="O142" s="227"/>
      <c r="P142" s="227"/>
      <c r="Q142" s="227"/>
      <c r="R142" s="227"/>
      <c r="S142" s="227"/>
      <c r="T142" s="99"/>
      <c r="U142" s="99"/>
      <c r="V142" s="99"/>
      <c r="W142" s="99"/>
      <c r="X142" s="99"/>
      <c r="Y142" s="189"/>
      <c r="Z142" s="205">
        <v>43982</v>
      </c>
      <c r="AA142" s="101">
        <v>0.48700960400000004</v>
      </c>
      <c r="AB142" s="101">
        <v>0.980316996</v>
      </c>
      <c r="AC142" s="101">
        <v>1.1584140079063101</v>
      </c>
      <c r="AD142" s="101">
        <v>2.090402548907508</v>
      </c>
      <c r="AE142" s="101">
        <v>2.8549377961718476</v>
      </c>
      <c r="AF142" s="227">
        <v>1.2481243055184612</v>
      </c>
      <c r="AG142" s="227">
        <v>2.090402548907508</v>
      </c>
      <c r="AI142" s="227"/>
      <c r="AJ142" s="189"/>
      <c r="AK142" s="99"/>
      <c r="AL142" s="227"/>
      <c r="AM142" s="227"/>
      <c r="AN142" s="227"/>
      <c r="AO142" s="227"/>
      <c r="AP142" s="227"/>
      <c r="AQ142" s="227"/>
      <c r="AR142" s="227"/>
      <c r="AS142" s="227"/>
      <c r="AT142" s="227"/>
      <c r="AU142" s="227"/>
      <c r="AV142" s="227"/>
      <c r="AW142" s="227"/>
      <c r="AX142" s="227"/>
      <c r="AY142" s="227"/>
      <c r="AZ142" s="189"/>
      <c r="BA142" s="190"/>
      <c r="BB142" s="227"/>
      <c r="BC142" s="227"/>
      <c r="BD142" s="227"/>
      <c r="BE142" s="227"/>
      <c r="BF142" s="99"/>
      <c r="BG142" s="99"/>
      <c r="BH142" s="99"/>
      <c r="BI142" s="99"/>
      <c r="BJ142" s="99"/>
      <c r="BK142" s="99"/>
      <c r="BL142" s="227"/>
      <c r="BM142" s="227"/>
      <c r="BN142" s="227"/>
      <c r="BO142" s="227"/>
      <c r="BP142" s="227"/>
      <c r="BQ142" s="227"/>
      <c r="BR142" s="189"/>
      <c r="BS142" s="99"/>
      <c r="BT142" s="227"/>
      <c r="BU142" s="227"/>
      <c r="BV142" s="227"/>
      <c r="BW142" s="227"/>
      <c r="BX142" s="227"/>
      <c r="BY142" s="227"/>
      <c r="BZ142" s="227"/>
      <c r="CA142" s="122"/>
      <c r="CB142" s="227"/>
      <c r="CC142" s="227"/>
      <c r="CD142" s="227"/>
      <c r="CE142" s="227"/>
      <c r="CF142" s="227"/>
      <c r="CG142" s="227"/>
      <c r="CH142" s="227"/>
      <c r="CI142" s="189"/>
      <c r="CJ142" s="99"/>
      <c r="CK142" s="99"/>
      <c r="CL142" s="99"/>
      <c r="CM142" s="99"/>
      <c r="CN142" s="99"/>
      <c r="CO142" s="99"/>
      <c r="CP142" s="99"/>
      <c r="CQ142" s="99"/>
      <c r="CR142" s="99"/>
      <c r="CS142" s="99"/>
      <c r="CT142" s="99"/>
      <c r="CU142" s="99"/>
      <c r="CV142" s="99"/>
      <c r="CW142" s="99"/>
      <c r="CX142" s="189"/>
      <c r="CY142" s="99"/>
      <c r="CZ142" s="99"/>
      <c r="DA142" s="99"/>
      <c r="DB142" s="99"/>
      <c r="DC142" s="99"/>
      <c r="DD142" s="99"/>
      <c r="DE142" s="99"/>
      <c r="DF142" s="99"/>
      <c r="DG142" s="99"/>
      <c r="DH142" s="99"/>
      <c r="DI142" s="99"/>
      <c r="DJ142" s="99"/>
      <c r="DK142" s="99"/>
    </row>
    <row r="143" spans="3:115">
      <c r="C143" s="227"/>
      <c r="D143" s="227"/>
      <c r="E143" s="227"/>
      <c r="F143" s="227"/>
      <c r="G143" s="227"/>
      <c r="H143" s="99"/>
      <c r="I143" s="99"/>
      <c r="J143" s="99"/>
      <c r="K143" s="99"/>
      <c r="L143" s="99"/>
      <c r="M143" s="189"/>
      <c r="N143" s="99"/>
      <c r="O143" s="227"/>
      <c r="P143" s="227"/>
      <c r="Q143" s="227"/>
      <c r="R143" s="227"/>
      <c r="S143" s="227"/>
      <c r="T143" s="99"/>
      <c r="U143" s="99"/>
      <c r="V143" s="99"/>
      <c r="W143" s="99"/>
      <c r="X143" s="99"/>
      <c r="Y143" s="189"/>
      <c r="Z143" s="205">
        <v>44012</v>
      </c>
      <c r="AA143" s="101">
        <v>0.50570584699999999</v>
      </c>
      <c r="AB143" s="101">
        <v>0.94039958800000001</v>
      </c>
      <c r="AC143" s="101">
        <v>1.1864364001552701</v>
      </c>
      <c r="AD143" s="101">
        <v>1.976014535989713</v>
      </c>
      <c r="AE143" s="101">
        <v>2.7020004551762717</v>
      </c>
      <c r="AF143" s="227">
        <v>1.194517126718502</v>
      </c>
      <c r="AG143" s="227">
        <v>1.976014535989713</v>
      </c>
      <c r="AI143" s="227"/>
      <c r="AJ143" s="189"/>
      <c r="AK143" s="99"/>
      <c r="AL143" s="227"/>
      <c r="AM143" s="227"/>
      <c r="AN143" s="227"/>
      <c r="AO143" s="227"/>
      <c r="AP143" s="227"/>
      <c r="AQ143" s="227"/>
      <c r="AR143" s="227"/>
      <c r="AS143" s="227"/>
      <c r="AT143" s="227"/>
      <c r="AU143" s="227"/>
      <c r="AV143" s="227"/>
      <c r="AW143" s="227"/>
      <c r="AX143" s="227"/>
      <c r="AY143" s="227"/>
      <c r="AZ143" s="189"/>
      <c r="BA143" s="190"/>
      <c r="BB143" s="227"/>
      <c r="BC143" s="227"/>
      <c r="BD143" s="227"/>
      <c r="BE143" s="227"/>
      <c r="BF143" s="99"/>
      <c r="BG143" s="99"/>
      <c r="BH143" s="99"/>
      <c r="BI143" s="99"/>
      <c r="BJ143" s="99"/>
      <c r="BK143" s="99"/>
      <c r="BL143" s="227"/>
      <c r="BM143" s="227"/>
      <c r="BN143" s="227"/>
      <c r="BO143" s="227"/>
      <c r="BP143" s="227"/>
      <c r="BQ143" s="227"/>
      <c r="BR143" s="189"/>
      <c r="BS143" s="99"/>
      <c r="BT143" s="227"/>
      <c r="BU143" s="227"/>
      <c r="BV143" s="227"/>
      <c r="BW143" s="227"/>
      <c r="BX143" s="227"/>
      <c r="BY143" s="227"/>
      <c r="BZ143" s="227"/>
      <c r="CA143" s="122"/>
      <c r="CB143" s="227"/>
      <c r="CC143" s="227"/>
      <c r="CD143" s="227"/>
      <c r="CE143" s="227"/>
      <c r="CF143" s="227"/>
      <c r="CG143" s="227"/>
      <c r="CH143" s="227"/>
      <c r="CI143" s="189"/>
      <c r="CJ143" s="99"/>
      <c r="CK143" s="99"/>
      <c r="CL143" s="99"/>
      <c r="CM143" s="99"/>
      <c r="CN143" s="99"/>
      <c r="CO143" s="99"/>
      <c r="CP143" s="99"/>
      <c r="CQ143" s="99"/>
      <c r="CR143" s="99"/>
      <c r="CS143" s="99"/>
      <c r="CT143" s="99"/>
      <c r="CU143" s="99"/>
      <c r="CV143" s="99"/>
      <c r="CW143" s="99"/>
      <c r="CX143" s="189"/>
      <c r="CY143" s="99"/>
      <c r="CZ143" s="99"/>
      <c r="DA143" s="99"/>
      <c r="DB143" s="99"/>
      <c r="DC143" s="99"/>
      <c r="DD143" s="99"/>
      <c r="DE143" s="99"/>
      <c r="DF143" s="99"/>
      <c r="DG143" s="99"/>
      <c r="DH143" s="99"/>
      <c r="DI143" s="99"/>
      <c r="DJ143" s="99"/>
      <c r="DK143" s="99"/>
    </row>
    <row r="144" spans="3:115">
      <c r="C144" s="227"/>
      <c r="D144" s="227"/>
      <c r="E144" s="227"/>
      <c r="F144" s="227"/>
      <c r="G144" s="227"/>
      <c r="H144" s="99"/>
      <c r="I144" s="99"/>
      <c r="J144" s="99"/>
      <c r="K144" s="99"/>
      <c r="L144" s="99"/>
      <c r="M144" s="189"/>
      <c r="N144" s="99"/>
      <c r="O144" s="227"/>
      <c r="P144" s="227"/>
      <c r="Q144" s="227"/>
      <c r="R144" s="227"/>
      <c r="S144" s="227"/>
      <c r="T144" s="99"/>
      <c r="U144" s="99"/>
      <c r="V144" s="99"/>
      <c r="W144" s="99"/>
      <c r="X144" s="99"/>
      <c r="Y144" s="189">
        <v>44012</v>
      </c>
      <c r="Z144" s="205">
        <v>44043</v>
      </c>
      <c r="AA144" s="101">
        <v>0.53550000499999995</v>
      </c>
      <c r="AB144" s="101">
        <v>0.92747000499999999</v>
      </c>
      <c r="AC144" s="101">
        <v>1.2478268820088068</v>
      </c>
      <c r="AD144" s="101">
        <v>1.9267270689143645</v>
      </c>
      <c r="AE144" s="101">
        <v>2.6719039158905193</v>
      </c>
      <c r="AF144" s="227">
        <v>1.0918983339518735</v>
      </c>
      <c r="AG144" s="227">
        <v>1.9267270689143645</v>
      </c>
      <c r="AI144" s="227"/>
      <c r="AJ144" s="189"/>
      <c r="AK144" s="99"/>
      <c r="AL144" s="227"/>
      <c r="AM144" s="227"/>
      <c r="AN144" s="227"/>
      <c r="AO144" s="227"/>
      <c r="AP144" s="227"/>
      <c r="AQ144" s="227"/>
      <c r="AR144" s="227"/>
      <c r="AS144" s="227"/>
      <c r="AT144" s="227"/>
      <c r="AU144" s="227"/>
      <c r="AV144" s="227"/>
      <c r="AW144" s="227"/>
      <c r="AX144" s="227"/>
      <c r="AY144" s="227"/>
      <c r="AZ144" s="189"/>
      <c r="BA144" s="190"/>
      <c r="BB144" s="227"/>
      <c r="BC144" s="227"/>
      <c r="BD144" s="227"/>
      <c r="BE144" s="227"/>
      <c r="BF144" s="99"/>
      <c r="BG144" s="99"/>
      <c r="BH144" s="99"/>
      <c r="BI144" s="99"/>
      <c r="BJ144" s="99"/>
      <c r="BK144" s="99"/>
      <c r="BL144" s="227"/>
      <c r="BM144" s="227"/>
      <c r="BN144" s="227"/>
      <c r="BO144" s="227"/>
      <c r="BP144" s="227"/>
      <c r="BQ144" s="227"/>
      <c r="BR144" s="189"/>
      <c r="BS144" s="99"/>
      <c r="BT144" s="227"/>
      <c r="BU144" s="227"/>
      <c r="BV144" s="227"/>
      <c r="BW144" s="227"/>
      <c r="BX144" s="227"/>
      <c r="BY144" s="227"/>
      <c r="BZ144" s="227"/>
      <c r="CA144" s="122"/>
      <c r="CB144" s="227"/>
      <c r="CC144" s="227"/>
      <c r="CD144" s="227"/>
      <c r="CE144" s="227"/>
      <c r="CF144" s="227"/>
      <c r="CG144" s="227"/>
      <c r="CH144" s="227"/>
      <c r="CI144" s="189"/>
      <c r="CJ144" s="99"/>
      <c r="CK144" s="99"/>
      <c r="CL144" s="99"/>
      <c r="CM144" s="99"/>
      <c r="CN144" s="99"/>
      <c r="CO144" s="99"/>
      <c r="CP144" s="99"/>
      <c r="CQ144" s="99"/>
      <c r="CR144" s="99"/>
      <c r="CS144" s="99"/>
      <c r="CT144" s="99"/>
      <c r="CU144" s="99"/>
      <c r="CV144" s="99"/>
      <c r="CW144" s="99"/>
      <c r="CX144" s="189"/>
      <c r="CY144" s="99"/>
      <c r="CZ144" s="99"/>
      <c r="DA144" s="99"/>
      <c r="DB144" s="99"/>
      <c r="DC144" s="99"/>
      <c r="DD144" s="99"/>
      <c r="DE144" s="99"/>
      <c r="DF144" s="99"/>
      <c r="DG144" s="99"/>
      <c r="DH144" s="99"/>
      <c r="DI144" s="99"/>
      <c r="DJ144" s="99"/>
      <c r="DK144" s="99"/>
    </row>
    <row r="145" spans="3:115">
      <c r="C145" s="227"/>
      <c r="D145" s="227"/>
      <c r="E145" s="227"/>
      <c r="F145" s="227"/>
      <c r="G145" s="227"/>
      <c r="H145" s="99"/>
      <c r="I145" s="99"/>
      <c r="J145" s="99"/>
      <c r="K145" s="99"/>
      <c r="L145" s="99"/>
      <c r="M145" s="189"/>
      <c r="N145" s="99"/>
      <c r="O145" s="227"/>
      <c r="P145" s="227"/>
      <c r="Q145" s="227"/>
      <c r="R145" s="227"/>
      <c r="S145" s="227"/>
      <c r="T145" s="99"/>
      <c r="U145" s="99"/>
      <c r="V145" s="99"/>
      <c r="W145" s="99"/>
      <c r="X145" s="99"/>
      <c r="Y145" s="189"/>
      <c r="Z145" s="205">
        <v>44074</v>
      </c>
      <c r="AA145" s="101">
        <v>0.45290084200000003</v>
      </c>
      <c r="AB145" s="101">
        <v>0.91014498700000002</v>
      </c>
      <c r="AC145" s="101">
        <v>1.0554465251389173</v>
      </c>
      <c r="AD145" s="101">
        <v>1.8896348005319186</v>
      </c>
      <c r="AE145" s="101">
        <v>2.6349420271124377</v>
      </c>
      <c r="AF145" s="227">
        <v>1.0116348379507449</v>
      </c>
      <c r="AG145" s="227">
        <v>1.8896348005319186</v>
      </c>
      <c r="AI145" s="227"/>
      <c r="AJ145" s="189"/>
      <c r="AK145" s="99"/>
      <c r="AL145" s="227"/>
      <c r="AM145" s="227"/>
      <c r="AN145" s="227"/>
      <c r="AO145" s="227"/>
      <c r="AP145" s="227"/>
      <c r="AQ145" s="227"/>
      <c r="AR145" s="227"/>
      <c r="AS145" s="227"/>
      <c r="AT145" s="227"/>
      <c r="AU145" s="227"/>
      <c r="AV145" s="227"/>
      <c r="AW145" s="227"/>
      <c r="AX145" s="227"/>
      <c r="AY145" s="227"/>
      <c r="AZ145" s="189"/>
      <c r="BA145" s="190"/>
      <c r="BB145" s="227"/>
      <c r="BC145" s="227"/>
      <c r="BD145" s="227"/>
      <c r="BE145" s="227"/>
      <c r="BF145" s="99"/>
      <c r="BG145" s="99"/>
      <c r="BH145" s="99"/>
      <c r="BI145" s="99"/>
      <c r="BJ145" s="99"/>
      <c r="BK145" s="99"/>
      <c r="BL145" s="227"/>
      <c r="BM145" s="227"/>
      <c r="BN145" s="227"/>
      <c r="BO145" s="227"/>
      <c r="BP145" s="227"/>
      <c r="BQ145" s="227"/>
      <c r="BR145" s="189"/>
      <c r="BS145" s="99"/>
      <c r="BT145" s="227"/>
      <c r="BU145" s="227"/>
      <c r="BV145" s="227"/>
      <c r="BW145" s="227"/>
      <c r="BX145" s="227"/>
      <c r="BY145" s="227"/>
      <c r="BZ145" s="227"/>
      <c r="CA145" s="122"/>
      <c r="CB145" s="227"/>
      <c r="CC145" s="227"/>
      <c r="CD145" s="227"/>
      <c r="CE145" s="227"/>
      <c r="CF145" s="227"/>
      <c r="CG145" s="227"/>
      <c r="CH145" s="227"/>
      <c r="CI145" s="189"/>
      <c r="CJ145" s="99"/>
      <c r="CK145" s="99"/>
      <c r="CL145" s="99"/>
      <c r="CM145" s="99"/>
      <c r="CN145" s="99"/>
      <c r="CO145" s="99"/>
      <c r="CP145" s="99"/>
      <c r="CQ145" s="99"/>
      <c r="CR145" s="99"/>
      <c r="CS145" s="99"/>
      <c r="CT145" s="99"/>
      <c r="CU145" s="99"/>
      <c r="CV145" s="99"/>
      <c r="CW145" s="99"/>
      <c r="CX145" s="189"/>
      <c r="CY145" s="99"/>
      <c r="CZ145" s="99"/>
      <c r="DA145" s="99"/>
      <c r="DB145" s="99"/>
      <c r="DC145" s="99"/>
      <c r="DD145" s="99"/>
      <c r="DE145" s="99"/>
      <c r="DF145" s="99"/>
      <c r="DG145" s="99"/>
      <c r="DH145" s="99"/>
      <c r="DI145" s="99"/>
      <c r="DJ145" s="99"/>
      <c r="DK145" s="99"/>
    </row>
    <row r="146" spans="3:115">
      <c r="C146" s="227"/>
      <c r="D146" s="227"/>
      <c r="E146" s="227"/>
      <c r="F146" s="227"/>
      <c r="G146" s="227"/>
      <c r="H146" s="99"/>
      <c r="I146" s="99"/>
      <c r="J146" s="99"/>
      <c r="K146" s="99"/>
      <c r="L146" s="99"/>
      <c r="M146" s="189"/>
      <c r="N146" s="99"/>
      <c r="O146" s="227"/>
      <c r="P146" s="227"/>
      <c r="Q146" s="227"/>
      <c r="R146" s="227"/>
      <c r="S146" s="227"/>
      <c r="T146" s="99"/>
      <c r="U146" s="99"/>
      <c r="V146" s="99"/>
      <c r="W146" s="99"/>
      <c r="X146" s="99"/>
      <c r="Y146" s="189"/>
      <c r="Z146" s="205">
        <v>44104</v>
      </c>
      <c r="AA146" s="101">
        <v>0.43592944899999997</v>
      </c>
      <c r="AB146" s="101">
        <v>0.88577567199999996</v>
      </c>
      <c r="AC146" s="101">
        <v>1.0328798341663439</v>
      </c>
      <c r="AD146" s="101">
        <v>1.8420585022448619</v>
      </c>
      <c r="AE146" s="101">
        <v>2.5498883033041504</v>
      </c>
      <c r="AF146" s="227">
        <v>1.0183313151158684</v>
      </c>
      <c r="AG146" s="227">
        <v>1.8420585022448619</v>
      </c>
      <c r="AI146" s="227"/>
      <c r="AJ146" s="189"/>
      <c r="AK146" s="99"/>
      <c r="AL146" s="227"/>
      <c r="AM146" s="227"/>
      <c r="AN146" s="227"/>
      <c r="AO146" s="227"/>
      <c r="AP146" s="227"/>
      <c r="AQ146" s="227"/>
      <c r="AR146" s="227"/>
      <c r="AS146" s="227"/>
      <c r="AT146" s="227"/>
      <c r="AU146" s="227"/>
      <c r="AV146" s="227"/>
      <c r="AW146" s="227"/>
      <c r="AX146" s="227"/>
      <c r="AY146" s="227"/>
      <c r="AZ146" s="189"/>
      <c r="BA146" s="190"/>
      <c r="BB146" s="227"/>
      <c r="BC146" s="227"/>
      <c r="BD146" s="227"/>
      <c r="BE146" s="227"/>
      <c r="BF146" s="99"/>
      <c r="BG146" s="99"/>
      <c r="BH146" s="99"/>
      <c r="BI146" s="99"/>
      <c r="BJ146" s="99"/>
      <c r="BK146" s="99"/>
      <c r="BL146" s="227"/>
      <c r="BM146" s="227"/>
      <c r="BN146" s="227"/>
      <c r="BO146" s="227"/>
      <c r="BP146" s="227"/>
      <c r="BQ146" s="227"/>
      <c r="BR146" s="189"/>
      <c r="BS146" s="99"/>
      <c r="BT146" s="227"/>
      <c r="BU146" s="227"/>
      <c r="BV146" s="227"/>
      <c r="BW146" s="227"/>
      <c r="BX146" s="227"/>
      <c r="BY146" s="227"/>
      <c r="BZ146" s="227"/>
      <c r="CA146" s="122"/>
      <c r="CB146" s="227"/>
      <c r="CC146" s="227"/>
      <c r="CD146" s="227"/>
      <c r="CE146" s="227"/>
      <c r="CF146" s="227"/>
      <c r="CG146" s="227"/>
      <c r="CH146" s="227"/>
      <c r="CI146" s="189"/>
      <c r="CJ146" s="99"/>
      <c r="CK146" s="99"/>
      <c r="CL146" s="99"/>
      <c r="CM146" s="99"/>
      <c r="CN146" s="99"/>
      <c r="CO146" s="99"/>
      <c r="CP146" s="99"/>
      <c r="CQ146" s="99"/>
      <c r="CR146" s="99"/>
      <c r="CS146" s="99"/>
      <c r="CT146" s="99"/>
      <c r="CU146" s="99"/>
      <c r="CV146" s="99"/>
      <c r="CW146" s="99"/>
      <c r="CX146" s="189"/>
      <c r="CY146" s="99"/>
      <c r="CZ146" s="99"/>
      <c r="DA146" s="99"/>
      <c r="DB146" s="99"/>
      <c r="DC146" s="99"/>
      <c r="DD146" s="99"/>
      <c r="DE146" s="99"/>
      <c r="DF146" s="99"/>
      <c r="DG146" s="99"/>
      <c r="DH146" s="99"/>
      <c r="DI146" s="99"/>
      <c r="DJ146" s="99"/>
      <c r="DK146" s="99"/>
    </row>
    <row r="147" spans="3:115">
      <c r="C147" s="227"/>
      <c r="D147" s="227"/>
      <c r="E147" s="227"/>
      <c r="F147" s="227"/>
      <c r="G147" s="227"/>
      <c r="H147" s="99"/>
      <c r="I147" s="99"/>
      <c r="J147" s="99"/>
      <c r="K147" s="99"/>
      <c r="L147" s="99"/>
      <c r="M147" s="189"/>
      <c r="N147" s="99"/>
      <c r="O147" s="227"/>
      <c r="P147" s="227"/>
      <c r="Q147" s="227"/>
      <c r="R147" s="227"/>
      <c r="S147" s="227"/>
      <c r="T147" s="99"/>
      <c r="U147" s="99"/>
      <c r="V147" s="99"/>
      <c r="W147" s="99"/>
      <c r="X147" s="99"/>
      <c r="Y147" s="189"/>
      <c r="Z147" s="205">
        <v>44135</v>
      </c>
      <c r="AA147" s="101">
        <v>0.42873393199999998</v>
      </c>
      <c r="AB147" s="101">
        <v>0.90304687400000005</v>
      </c>
      <c r="AC147" s="101">
        <v>1.0089052751829388</v>
      </c>
      <c r="AD147" s="101">
        <v>1.8676591837539107</v>
      </c>
      <c r="AE147" s="101">
        <v>2.5841675258242023</v>
      </c>
      <c r="AF147" s="227">
        <v>1.0014739721670969</v>
      </c>
      <c r="AG147" s="227">
        <v>1.8676591837539107</v>
      </c>
      <c r="AI147" s="227"/>
      <c r="AJ147" s="189"/>
      <c r="AK147" s="99"/>
      <c r="AL147" s="227"/>
      <c r="AM147" s="227"/>
      <c r="AN147" s="227"/>
      <c r="AO147" s="227"/>
      <c r="AP147" s="227"/>
      <c r="AQ147" s="227"/>
      <c r="AR147" s="227"/>
      <c r="AS147" s="227"/>
      <c r="AT147" s="227"/>
      <c r="AU147" s="227"/>
      <c r="AV147" s="227"/>
      <c r="AW147" s="227"/>
      <c r="AX147" s="227"/>
      <c r="AY147" s="227"/>
      <c r="AZ147" s="189"/>
      <c r="BA147" s="190"/>
      <c r="BB147" s="227"/>
      <c r="BC147" s="227"/>
      <c r="BD147" s="227"/>
      <c r="BE147" s="227"/>
      <c r="BF147" s="99"/>
      <c r="BG147" s="99"/>
      <c r="BH147" s="99"/>
      <c r="BI147" s="99"/>
      <c r="BJ147" s="99"/>
      <c r="BK147" s="99"/>
      <c r="BL147" s="227"/>
      <c r="BM147" s="227"/>
      <c r="BN147" s="227"/>
      <c r="BO147" s="227"/>
      <c r="BP147" s="227"/>
      <c r="BQ147" s="227"/>
      <c r="BR147" s="189"/>
      <c r="BS147" s="99"/>
      <c r="BT147" s="227"/>
      <c r="BU147" s="227"/>
      <c r="BV147" s="227"/>
      <c r="BW147" s="227"/>
      <c r="BX147" s="227"/>
      <c r="BY147" s="227"/>
      <c r="BZ147" s="227"/>
      <c r="CA147" s="122"/>
      <c r="CB147" s="227"/>
      <c r="CC147" s="227"/>
      <c r="CD147" s="227"/>
      <c r="CE147" s="227"/>
      <c r="CF147" s="227"/>
      <c r="CG147" s="227"/>
      <c r="CH147" s="227"/>
      <c r="CI147" s="189"/>
      <c r="CJ147" s="99"/>
      <c r="CK147" s="99"/>
      <c r="CL147" s="99"/>
      <c r="CM147" s="99"/>
      <c r="CN147" s="99"/>
      <c r="CO147" s="99"/>
      <c r="CP147" s="99"/>
      <c r="CQ147" s="99"/>
      <c r="CR147" s="99"/>
      <c r="CS147" s="99"/>
      <c r="CT147" s="99"/>
      <c r="CU147" s="99"/>
      <c r="CV147" s="99"/>
      <c r="CW147" s="99"/>
      <c r="CX147" s="189"/>
      <c r="CY147" s="99"/>
      <c r="CZ147" s="99"/>
      <c r="DA147" s="99"/>
      <c r="DB147" s="99"/>
      <c r="DC147" s="99"/>
      <c r="DD147" s="99"/>
      <c r="DE147" s="99"/>
      <c r="DF147" s="99"/>
      <c r="DG147" s="99"/>
      <c r="DH147" s="99"/>
      <c r="DI147" s="99"/>
      <c r="DJ147" s="99"/>
      <c r="DK147" s="99"/>
    </row>
    <row r="148" spans="3:115">
      <c r="C148" s="227"/>
      <c r="D148" s="227"/>
      <c r="E148" s="227"/>
      <c r="F148" s="227"/>
      <c r="G148" s="227"/>
      <c r="H148" s="99"/>
      <c r="I148" s="99"/>
      <c r="J148" s="99"/>
      <c r="K148" s="99"/>
      <c r="L148" s="99"/>
      <c r="M148" s="189"/>
      <c r="N148" s="99"/>
      <c r="O148" s="227"/>
      <c r="P148" s="227"/>
      <c r="Q148" s="227"/>
      <c r="R148" s="227"/>
      <c r="S148" s="227"/>
      <c r="T148" s="99"/>
      <c r="U148" s="99"/>
      <c r="V148" s="99"/>
      <c r="W148" s="99"/>
      <c r="X148" s="99"/>
      <c r="Y148" s="189"/>
      <c r="Z148" s="205">
        <v>44165</v>
      </c>
      <c r="AA148" s="101">
        <v>0.42684221100000003</v>
      </c>
      <c r="AB148" s="101">
        <v>0.90732537899999999</v>
      </c>
      <c r="AC148" s="101">
        <v>0.99155438567354237</v>
      </c>
      <c r="AD148" s="101">
        <v>1.8557223492905026</v>
      </c>
      <c r="AE148" s="101">
        <v>2.5704973778639983</v>
      </c>
      <c r="AF148" s="227">
        <v>0.95552456568843913</v>
      </c>
      <c r="AG148" s="227">
        <v>1.8557223492905026</v>
      </c>
      <c r="AI148" s="227"/>
      <c r="AJ148" s="189"/>
      <c r="AK148" s="99"/>
      <c r="AL148" s="227"/>
      <c r="AM148" s="227"/>
      <c r="AN148" s="227"/>
      <c r="AO148" s="227"/>
      <c r="AP148" s="227"/>
      <c r="AQ148" s="227"/>
      <c r="AR148" s="227"/>
      <c r="AS148" s="227"/>
      <c r="AT148" s="227"/>
      <c r="AU148" s="227"/>
      <c r="AV148" s="227"/>
      <c r="AW148" s="227"/>
      <c r="AX148" s="227"/>
      <c r="AY148" s="227"/>
      <c r="AZ148" s="189"/>
      <c r="BA148" s="190"/>
      <c r="BB148" s="227"/>
      <c r="BC148" s="227"/>
      <c r="BD148" s="227"/>
      <c r="BE148" s="227"/>
      <c r="BF148" s="99"/>
      <c r="BG148" s="99"/>
      <c r="BH148" s="99"/>
      <c r="BI148" s="99"/>
      <c r="BJ148" s="99"/>
      <c r="BK148" s="99"/>
      <c r="BL148" s="227"/>
      <c r="BM148" s="227"/>
      <c r="BN148" s="227"/>
      <c r="BO148" s="227"/>
      <c r="BP148" s="227"/>
      <c r="BQ148" s="227"/>
      <c r="BR148" s="189"/>
      <c r="BS148" s="99"/>
      <c r="BT148" s="227"/>
      <c r="BU148" s="227"/>
      <c r="BV148" s="227"/>
      <c r="BW148" s="227"/>
      <c r="BX148" s="227"/>
      <c r="BY148" s="227"/>
      <c r="BZ148" s="227"/>
      <c r="CA148" s="122"/>
      <c r="CB148" s="227"/>
      <c r="CC148" s="227"/>
      <c r="CD148" s="227"/>
      <c r="CE148" s="227"/>
      <c r="CF148" s="227"/>
      <c r="CG148" s="227"/>
      <c r="CH148" s="227"/>
      <c r="CI148" s="189"/>
      <c r="CJ148" s="99"/>
      <c r="CK148" s="99"/>
      <c r="CL148" s="99"/>
      <c r="CM148" s="99"/>
      <c r="CN148" s="99"/>
      <c r="CO148" s="99"/>
      <c r="CP148" s="99"/>
      <c r="CQ148" s="99"/>
      <c r="CR148" s="99"/>
      <c r="CS148" s="99"/>
      <c r="CT148" s="99"/>
      <c r="CU148" s="99"/>
      <c r="CV148" s="99"/>
      <c r="CW148" s="99"/>
      <c r="CX148" s="189"/>
      <c r="CY148" s="99"/>
      <c r="CZ148" s="99"/>
      <c r="DA148" s="99"/>
      <c r="DB148" s="99"/>
      <c r="DC148" s="99"/>
      <c r="DD148" s="99"/>
      <c r="DE148" s="99"/>
      <c r="DF148" s="99"/>
      <c r="DG148" s="99"/>
      <c r="DH148" s="99"/>
      <c r="DI148" s="99"/>
      <c r="DJ148" s="99"/>
      <c r="DK148" s="99"/>
    </row>
    <row r="149" spans="3:115">
      <c r="C149" s="227"/>
      <c r="D149" s="227"/>
      <c r="E149" s="227"/>
      <c r="F149" s="227"/>
      <c r="G149" s="227"/>
      <c r="H149" s="99"/>
      <c r="I149" s="99"/>
      <c r="J149" s="99"/>
      <c r="K149" s="99"/>
      <c r="L149" s="99"/>
      <c r="M149" s="189"/>
      <c r="N149" s="99"/>
      <c r="O149" s="227"/>
      <c r="P149" s="227"/>
      <c r="Q149" s="227"/>
      <c r="R149" s="227"/>
      <c r="S149" s="227"/>
      <c r="T149" s="99"/>
      <c r="U149" s="99"/>
      <c r="V149" s="99"/>
      <c r="W149" s="99"/>
      <c r="X149" s="99"/>
      <c r="Y149" s="189"/>
      <c r="Z149" s="205">
        <v>44196</v>
      </c>
      <c r="AA149" s="101">
        <v>0.457013373</v>
      </c>
      <c r="AB149" s="101">
        <v>0.92873146499999992</v>
      </c>
      <c r="AC149" s="101">
        <v>1.0592790647086174</v>
      </c>
      <c r="AD149" s="101">
        <v>1.8970920072767568</v>
      </c>
      <c r="AE149" s="101">
        <v>2.6193867834004192</v>
      </c>
      <c r="AF149" s="227">
        <v>1.0054542198811942</v>
      </c>
      <c r="AG149" s="227">
        <v>1.8970920072767568</v>
      </c>
      <c r="AI149" s="227"/>
      <c r="AJ149" s="189"/>
      <c r="AK149" s="99"/>
      <c r="AL149" s="227"/>
      <c r="AM149" s="227"/>
      <c r="AN149" s="227"/>
      <c r="AO149" s="227"/>
      <c r="AP149" s="227"/>
      <c r="AQ149" s="227"/>
      <c r="AR149" s="227"/>
      <c r="AS149" s="227"/>
      <c r="AT149" s="227"/>
      <c r="AU149" s="227"/>
      <c r="AV149" s="227"/>
      <c r="AW149" s="227"/>
      <c r="AX149" s="227"/>
      <c r="AY149" s="227"/>
      <c r="AZ149" s="189"/>
      <c r="BA149" s="190"/>
      <c r="BB149" s="227"/>
      <c r="BC149" s="227"/>
      <c r="BD149" s="227"/>
      <c r="BE149" s="227"/>
      <c r="BF149" s="99"/>
      <c r="BG149" s="99"/>
      <c r="BH149" s="99"/>
      <c r="BI149" s="99"/>
      <c r="BJ149" s="99"/>
      <c r="BK149" s="99"/>
      <c r="BL149" s="227"/>
      <c r="BM149" s="227"/>
      <c r="BN149" s="227"/>
      <c r="BO149" s="227"/>
      <c r="BP149" s="227"/>
      <c r="BQ149" s="227"/>
      <c r="BR149" s="189"/>
      <c r="BS149" s="99"/>
      <c r="BT149" s="227"/>
      <c r="BU149" s="227"/>
      <c r="BV149" s="227"/>
      <c r="BW149" s="227"/>
      <c r="BX149" s="227"/>
      <c r="BY149" s="227"/>
      <c r="BZ149" s="227"/>
      <c r="CA149" s="122"/>
      <c r="CB149" s="227"/>
      <c r="CC149" s="227"/>
      <c r="CD149" s="227"/>
      <c r="CE149" s="227"/>
      <c r="CF149" s="227"/>
      <c r="CG149" s="227"/>
      <c r="CH149" s="227"/>
      <c r="CI149" s="189"/>
      <c r="CJ149" s="99"/>
      <c r="CK149" s="99"/>
      <c r="CL149" s="99"/>
      <c r="CM149" s="99"/>
      <c r="CN149" s="99"/>
      <c r="CO149" s="99"/>
      <c r="CP149" s="99"/>
      <c r="CQ149" s="99"/>
      <c r="CR149" s="99"/>
      <c r="CS149" s="99"/>
      <c r="CT149" s="99"/>
      <c r="CU149" s="99"/>
      <c r="CV149" s="99"/>
      <c r="CW149" s="99"/>
      <c r="CX149" s="189"/>
      <c r="CY149" s="99"/>
      <c r="CZ149" s="99"/>
      <c r="DA149" s="99"/>
      <c r="DB149" s="99"/>
      <c r="DC149" s="99"/>
      <c r="DD149" s="99"/>
      <c r="DE149" s="99"/>
      <c r="DF149" s="99"/>
      <c r="DG149" s="99"/>
      <c r="DH149" s="99"/>
      <c r="DI149" s="99"/>
      <c r="DJ149" s="99"/>
      <c r="DK149" s="99"/>
    </row>
    <row r="150" spans="3:115">
      <c r="C150" s="227"/>
      <c r="D150" s="227"/>
      <c r="E150" s="227"/>
      <c r="F150" s="227"/>
      <c r="G150" s="227"/>
      <c r="H150" s="99"/>
      <c r="I150" s="99"/>
      <c r="J150" s="99"/>
      <c r="K150" s="99"/>
      <c r="L150" s="99"/>
      <c r="M150" s="189"/>
      <c r="N150" s="99"/>
      <c r="O150" s="227"/>
      <c r="P150" s="227"/>
      <c r="Q150" s="227"/>
      <c r="R150" s="227"/>
      <c r="S150" s="227"/>
      <c r="T150" s="99"/>
      <c r="U150" s="99"/>
      <c r="V150" s="99"/>
      <c r="W150" s="99"/>
      <c r="X150" s="99"/>
      <c r="Y150" s="189"/>
      <c r="Z150" s="205">
        <v>44227</v>
      </c>
      <c r="AA150" s="101">
        <v>0.49785821700000005</v>
      </c>
      <c r="AB150" s="101">
        <v>0.92998558900000006</v>
      </c>
      <c r="AC150" s="101">
        <v>1.135160394548073</v>
      </c>
      <c r="AD150" s="101">
        <v>1.8829870115835912</v>
      </c>
      <c r="AE150" s="101">
        <v>2.5835981883372576</v>
      </c>
      <c r="AF150" s="227">
        <v>0.97501310379359674</v>
      </c>
      <c r="AG150" s="227">
        <v>1.8829870115835912</v>
      </c>
      <c r="AI150" s="227"/>
      <c r="AJ150" s="189"/>
      <c r="AK150" s="99"/>
      <c r="AL150" s="227"/>
      <c r="AM150" s="227"/>
      <c r="AN150" s="227"/>
      <c r="AO150" s="227"/>
      <c r="AP150" s="227"/>
      <c r="AQ150" s="227"/>
      <c r="AR150" s="227"/>
      <c r="AS150" s="227"/>
      <c r="AT150" s="227"/>
      <c r="AU150" s="227"/>
      <c r="AV150" s="227"/>
      <c r="AW150" s="227"/>
      <c r="AX150" s="227"/>
      <c r="AY150" s="227"/>
      <c r="AZ150" s="189"/>
      <c r="BA150" s="190"/>
      <c r="BB150" s="227"/>
      <c r="BC150" s="227"/>
      <c r="BD150" s="227"/>
      <c r="BE150" s="227"/>
      <c r="BF150" s="99"/>
      <c r="BG150" s="99"/>
      <c r="BH150" s="99"/>
      <c r="BI150" s="99"/>
      <c r="BJ150" s="99"/>
      <c r="BK150" s="99"/>
      <c r="BL150" s="227"/>
      <c r="BM150" s="227"/>
      <c r="BN150" s="227"/>
      <c r="BO150" s="227"/>
      <c r="BP150" s="227"/>
      <c r="BQ150" s="227"/>
      <c r="BR150" s="189"/>
      <c r="BS150" s="99"/>
      <c r="BT150" s="227"/>
      <c r="BU150" s="227"/>
      <c r="BV150" s="227"/>
      <c r="BW150" s="227"/>
      <c r="BX150" s="227"/>
      <c r="BY150" s="227"/>
      <c r="BZ150" s="227"/>
      <c r="CA150" s="122"/>
      <c r="CB150" s="227"/>
      <c r="CC150" s="227"/>
      <c r="CD150" s="227"/>
      <c r="CE150" s="227"/>
      <c r="CF150" s="227"/>
      <c r="CG150" s="227"/>
      <c r="CH150" s="227"/>
      <c r="CI150" s="189"/>
      <c r="CJ150" s="99"/>
      <c r="CK150" s="99"/>
      <c r="CL150" s="99"/>
      <c r="CM150" s="99"/>
      <c r="CN150" s="99"/>
      <c r="CO150" s="99"/>
      <c r="CP150" s="99"/>
      <c r="CQ150" s="99"/>
      <c r="CR150" s="99"/>
      <c r="CS150" s="99"/>
      <c r="CT150" s="99"/>
      <c r="CU150" s="99"/>
      <c r="CV150" s="99"/>
      <c r="CW150" s="99"/>
      <c r="CX150" s="189"/>
      <c r="CY150" s="99"/>
      <c r="CZ150" s="99"/>
      <c r="DA150" s="99"/>
      <c r="DB150" s="99"/>
      <c r="DC150" s="99"/>
      <c r="DD150" s="99"/>
      <c r="DE150" s="99"/>
      <c r="DF150" s="99"/>
      <c r="DG150" s="99"/>
      <c r="DH150" s="99"/>
      <c r="DI150" s="99"/>
      <c r="DJ150" s="99"/>
      <c r="DK150" s="99"/>
    </row>
    <row r="151" spans="3:115">
      <c r="C151" s="227"/>
      <c r="D151" s="227"/>
      <c r="E151" s="227"/>
      <c r="F151" s="227"/>
      <c r="G151" s="227"/>
      <c r="H151" s="99"/>
      <c r="I151" s="99"/>
      <c r="J151" s="99"/>
      <c r="K151" s="99"/>
      <c r="L151" s="99"/>
      <c r="M151" s="189"/>
      <c r="N151" s="99"/>
      <c r="O151" s="227"/>
      <c r="P151" s="227"/>
      <c r="Q151" s="227"/>
      <c r="R151" s="227"/>
      <c r="S151" s="227"/>
      <c r="T151" s="99"/>
      <c r="U151" s="99"/>
      <c r="V151" s="99"/>
      <c r="W151" s="99"/>
      <c r="X151" s="99"/>
      <c r="Y151" s="189"/>
      <c r="Z151" s="205">
        <v>44255</v>
      </c>
      <c r="AA151" s="101">
        <v>0.49730834099999999</v>
      </c>
      <c r="AB151" s="101">
        <v>0.93140776600000008</v>
      </c>
      <c r="AC151" s="101">
        <v>1.1299995929322568</v>
      </c>
      <c r="AD151" s="101">
        <v>1.8769033917160789</v>
      </c>
      <c r="AE151" s="101">
        <v>2.6032007765489236</v>
      </c>
      <c r="AF151" s="227">
        <v>0.95195385312811243</v>
      </c>
      <c r="AG151" s="227">
        <v>1.8769033917160789</v>
      </c>
      <c r="AI151" s="227"/>
      <c r="AJ151" s="189"/>
      <c r="AK151" s="99"/>
      <c r="AL151" s="227"/>
      <c r="AM151" s="227"/>
      <c r="AN151" s="227"/>
      <c r="AO151" s="227"/>
      <c r="AP151" s="227"/>
      <c r="AQ151" s="227"/>
      <c r="AR151" s="227"/>
      <c r="AS151" s="227"/>
      <c r="AT151" s="227"/>
      <c r="AU151" s="227"/>
      <c r="AV151" s="227"/>
      <c r="AW151" s="227"/>
      <c r="AX151" s="227"/>
      <c r="AY151" s="227"/>
      <c r="AZ151" s="189"/>
      <c r="BA151" s="190"/>
      <c r="BB151" s="227"/>
      <c r="BC151" s="227"/>
      <c r="BD151" s="227"/>
      <c r="BE151" s="227"/>
      <c r="BF151" s="99"/>
      <c r="BG151" s="99"/>
      <c r="BH151" s="99"/>
      <c r="BI151" s="99"/>
      <c r="BJ151" s="99"/>
      <c r="BK151" s="99"/>
      <c r="BL151" s="227"/>
      <c r="BM151" s="227"/>
      <c r="BN151" s="227"/>
      <c r="BO151" s="227"/>
      <c r="BP151" s="227"/>
      <c r="BQ151" s="227"/>
      <c r="BR151" s="189"/>
      <c r="BS151" s="99"/>
      <c r="BT151" s="227"/>
      <c r="BU151" s="227"/>
      <c r="BV151" s="227"/>
      <c r="BW151" s="227"/>
      <c r="BX151" s="227"/>
      <c r="BY151" s="227"/>
      <c r="BZ151" s="227"/>
      <c r="CA151" s="122"/>
      <c r="CB151" s="227"/>
      <c r="CC151" s="227"/>
      <c r="CD151" s="227"/>
      <c r="CE151" s="227"/>
      <c r="CF151" s="227"/>
      <c r="CG151" s="227"/>
      <c r="CH151" s="227"/>
      <c r="CI151" s="189"/>
      <c r="CJ151" s="99"/>
      <c r="CK151" s="99"/>
      <c r="CL151" s="99"/>
      <c r="CM151" s="99"/>
      <c r="CN151" s="99"/>
      <c r="CO151" s="99"/>
      <c r="CP151" s="99"/>
      <c r="CQ151" s="99"/>
      <c r="CR151" s="99"/>
      <c r="CS151" s="99"/>
      <c r="CT151" s="99"/>
      <c r="CU151" s="99"/>
      <c r="CV151" s="99"/>
      <c r="CW151" s="99"/>
      <c r="CX151" s="189"/>
      <c r="CY151" s="99"/>
      <c r="CZ151" s="99"/>
      <c r="DA151" s="99"/>
      <c r="DB151" s="99"/>
      <c r="DC151" s="99"/>
      <c r="DD151" s="99"/>
      <c r="DE151" s="99"/>
      <c r="DF151" s="99"/>
      <c r="DG151" s="99"/>
      <c r="DH151" s="99"/>
      <c r="DI151" s="99"/>
      <c r="DJ151" s="99"/>
      <c r="DK151" s="99"/>
    </row>
    <row r="152" spans="3:115">
      <c r="C152" s="227"/>
      <c r="D152" s="227"/>
      <c r="E152" s="227"/>
      <c r="F152" s="227"/>
      <c r="G152" s="227"/>
      <c r="H152" s="99"/>
      <c r="I152" s="99"/>
      <c r="J152" s="99"/>
      <c r="K152" s="99"/>
      <c r="L152" s="99"/>
      <c r="M152" s="189"/>
      <c r="N152" s="99"/>
      <c r="O152" s="227"/>
      <c r="P152" s="227"/>
      <c r="Q152" s="227"/>
      <c r="R152" s="227"/>
      <c r="S152" s="227"/>
      <c r="T152" s="99"/>
      <c r="U152" s="99"/>
      <c r="V152" s="99"/>
      <c r="W152" s="99"/>
      <c r="X152" s="99"/>
      <c r="Y152" s="189"/>
      <c r="Z152" s="205">
        <v>44286</v>
      </c>
      <c r="AA152" s="101">
        <v>0.48997249100000001</v>
      </c>
      <c r="AB152" s="101">
        <v>0.92012302599999996</v>
      </c>
      <c r="AC152" s="101">
        <v>1.0980117538134901</v>
      </c>
      <c r="AD152" s="101">
        <v>1.8330589625610259</v>
      </c>
      <c r="AE152" s="101">
        <v>2.5409494487868169</v>
      </c>
      <c r="AF152" s="227">
        <v>0.90842725735218077</v>
      </c>
      <c r="AG152" s="227">
        <v>1.8330589625610259</v>
      </c>
      <c r="AI152" s="227"/>
      <c r="AJ152" s="189"/>
      <c r="AK152" s="99"/>
      <c r="AL152" s="227"/>
      <c r="AM152" s="227"/>
      <c r="AN152" s="227"/>
      <c r="AO152" s="227"/>
      <c r="AP152" s="227"/>
      <c r="AQ152" s="227"/>
      <c r="AR152" s="227"/>
      <c r="AS152" s="227"/>
      <c r="AT152" s="227"/>
      <c r="AU152" s="227"/>
      <c r="AV152" s="227"/>
      <c r="AW152" s="227"/>
      <c r="AX152" s="227"/>
      <c r="AY152" s="227"/>
      <c r="AZ152" s="189"/>
      <c r="BA152" s="190"/>
      <c r="BB152" s="227"/>
      <c r="BC152" s="227"/>
      <c r="BD152" s="227"/>
      <c r="BE152" s="227"/>
      <c r="BF152" s="99"/>
      <c r="BG152" s="99"/>
      <c r="BH152" s="99"/>
      <c r="BI152" s="99"/>
      <c r="BJ152" s="99"/>
      <c r="BK152" s="99"/>
      <c r="BL152" s="227"/>
      <c r="BM152" s="227"/>
      <c r="BN152" s="227"/>
      <c r="BO152" s="227"/>
      <c r="BP152" s="227"/>
      <c r="BQ152" s="227"/>
      <c r="BR152" s="189"/>
      <c r="BS152" s="99"/>
      <c r="BT152" s="227"/>
      <c r="BU152" s="227"/>
      <c r="BV152" s="227"/>
      <c r="BW152" s="227"/>
      <c r="BX152" s="227"/>
      <c r="BY152" s="227"/>
      <c r="BZ152" s="227"/>
      <c r="CA152" s="122"/>
      <c r="CB152" s="227"/>
      <c r="CC152" s="227"/>
      <c r="CD152" s="227"/>
      <c r="CE152" s="227"/>
      <c r="CF152" s="227"/>
      <c r="CG152" s="227"/>
      <c r="CH152" s="227"/>
      <c r="CI152" s="189"/>
      <c r="CJ152" s="99"/>
      <c r="CK152" s="99"/>
      <c r="CL152" s="99"/>
      <c r="CM152" s="99"/>
      <c r="CN152" s="99"/>
      <c r="CO152" s="99"/>
      <c r="CP152" s="99"/>
      <c r="CQ152" s="99"/>
      <c r="CR152" s="99"/>
      <c r="CS152" s="99"/>
      <c r="CT152" s="99"/>
      <c r="CU152" s="99"/>
      <c r="CV152" s="99"/>
      <c r="CW152" s="99"/>
      <c r="CX152" s="189"/>
      <c r="CY152" s="99"/>
      <c r="CZ152" s="99"/>
      <c r="DA152" s="99"/>
      <c r="DB152" s="99"/>
      <c r="DC152" s="99"/>
      <c r="DD152" s="99"/>
      <c r="DE152" s="99"/>
      <c r="DF152" s="99"/>
      <c r="DG152" s="99"/>
      <c r="DH152" s="99"/>
      <c r="DI152" s="99"/>
      <c r="DJ152" s="99"/>
      <c r="DK152" s="99"/>
    </row>
    <row r="153" spans="3:115">
      <c r="C153" s="227"/>
      <c r="D153" s="227"/>
      <c r="E153" s="227"/>
      <c r="F153" s="227"/>
      <c r="G153" s="227"/>
      <c r="H153" s="99"/>
      <c r="I153" s="99"/>
      <c r="J153" s="99"/>
      <c r="K153" s="99"/>
      <c r="L153" s="99"/>
      <c r="M153" s="189"/>
      <c r="N153" s="99"/>
      <c r="O153" s="227"/>
      <c r="P153" s="227"/>
      <c r="Q153" s="227"/>
      <c r="R153" s="227"/>
      <c r="S153" s="227"/>
      <c r="T153" s="99"/>
      <c r="U153" s="99"/>
      <c r="V153" s="99"/>
      <c r="W153" s="99"/>
      <c r="X153" s="99"/>
      <c r="Y153" s="189"/>
      <c r="Z153" s="205">
        <v>44316</v>
      </c>
      <c r="AA153" s="101">
        <v>0.47828613599999997</v>
      </c>
      <c r="AB153" s="101">
        <v>0.74449396899999998</v>
      </c>
      <c r="AC153" s="101">
        <v>1.0567732541403998</v>
      </c>
      <c r="AD153" s="101">
        <v>1.4742929440154855</v>
      </c>
      <c r="AE153" s="101">
        <v>1.9940583181287399</v>
      </c>
      <c r="AF153" s="227">
        <v>0.90504547702783755</v>
      </c>
      <c r="AG153" s="227">
        <v>1.4742929440154855</v>
      </c>
      <c r="AI153" s="227"/>
      <c r="AJ153" s="189"/>
      <c r="AK153" s="99"/>
      <c r="AL153" s="227"/>
      <c r="AM153" s="227"/>
      <c r="AN153" s="227"/>
      <c r="AO153" s="227"/>
      <c r="AP153" s="227"/>
      <c r="AQ153" s="227"/>
      <c r="AR153" s="227"/>
      <c r="AS153" s="227"/>
      <c r="AT153" s="227"/>
      <c r="AU153" s="227"/>
      <c r="AV153" s="227"/>
      <c r="AW153" s="227"/>
      <c r="AX153" s="227"/>
      <c r="AY153" s="227"/>
      <c r="AZ153" s="189"/>
      <c r="BA153" s="190"/>
      <c r="BB153" s="227"/>
      <c r="BC153" s="227"/>
      <c r="BD153" s="227"/>
      <c r="BE153" s="227"/>
      <c r="BF153" s="99"/>
      <c r="BG153" s="99"/>
      <c r="BH153" s="99"/>
      <c r="BI153" s="99"/>
      <c r="BJ153" s="99"/>
      <c r="BK153" s="99"/>
      <c r="BL153" s="227"/>
      <c r="BM153" s="227"/>
      <c r="BN153" s="227"/>
      <c r="BO153" s="227"/>
      <c r="BP153" s="227"/>
      <c r="BQ153" s="227"/>
      <c r="BR153" s="189"/>
      <c r="BS153" s="99"/>
      <c r="BT153" s="227"/>
      <c r="BU153" s="227"/>
      <c r="BV153" s="227"/>
      <c r="BW153" s="227"/>
      <c r="BX153" s="227"/>
      <c r="BY153" s="227"/>
      <c r="BZ153" s="227"/>
      <c r="CA153" s="122"/>
      <c r="CB153" s="227"/>
      <c r="CC153" s="227"/>
      <c r="CD153" s="227"/>
      <c r="CE153" s="227"/>
      <c r="CF153" s="227"/>
      <c r="CG153" s="227"/>
      <c r="CH153" s="227"/>
      <c r="CI153" s="189"/>
      <c r="CJ153" s="99"/>
      <c r="CK153" s="99"/>
      <c r="CL153" s="99"/>
      <c r="CM153" s="99"/>
      <c r="CN153" s="99"/>
      <c r="CO153" s="99"/>
      <c r="CP153" s="99"/>
      <c r="CQ153" s="99"/>
      <c r="CR153" s="99"/>
      <c r="CS153" s="99"/>
      <c r="CT153" s="99"/>
      <c r="CU153" s="99"/>
      <c r="CV153" s="99"/>
      <c r="CW153" s="99"/>
      <c r="CX153" s="189"/>
      <c r="CY153" s="99"/>
      <c r="CZ153" s="99"/>
      <c r="DA153" s="99"/>
      <c r="DB153" s="99"/>
      <c r="DC153" s="99"/>
      <c r="DD153" s="99"/>
      <c r="DE153" s="99"/>
      <c r="DF153" s="99"/>
      <c r="DG153" s="99"/>
      <c r="DH153" s="99"/>
      <c r="DI153" s="99"/>
      <c r="DJ153" s="99"/>
      <c r="DK153" s="99"/>
    </row>
    <row r="154" spans="3:115">
      <c r="C154" s="227"/>
      <c r="D154" s="227"/>
      <c r="E154" s="227"/>
      <c r="F154" s="227"/>
      <c r="G154" s="227"/>
      <c r="H154" s="99"/>
      <c r="I154" s="99"/>
      <c r="J154" s="99"/>
      <c r="K154" s="99"/>
      <c r="L154" s="99"/>
      <c r="M154" s="189"/>
      <c r="N154" s="99"/>
      <c r="O154" s="227"/>
      <c r="P154" s="227"/>
      <c r="Q154" s="227"/>
      <c r="R154" s="227"/>
      <c r="S154" s="227"/>
      <c r="T154" s="99"/>
      <c r="U154" s="99"/>
      <c r="V154" s="99"/>
      <c r="W154" s="99"/>
      <c r="X154" s="99"/>
      <c r="Y154" s="189"/>
      <c r="Z154" s="205">
        <v>44347</v>
      </c>
      <c r="AA154" s="101">
        <v>0.46873917199999998</v>
      </c>
      <c r="AB154" s="101">
        <v>0.74587606800000006</v>
      </c>
      <c r="AC154" s="101">
        <v>1.0274892695349893</v>
      </c>
      <c r="AD154" s="101">
        <v>1.4649828927586763</v>
      </c>
      <c r="AE154" s="101">
        <v>2.0246407609971926</v>
      </c>
      <c r="AF154" s="227">
        <v>0.79998285266713653</v>
      </c>
      <c r="AG154" s="227">
        <v>1.4649828927586763</v>
      </c>
      <c r="AI154" s="227"/>
      <c r="AJ154" s="189"/>
      <c r="AK154" s="99"/>
      <c r="AL154" s="227"/>
      <c r="AM154" s="227"/>
      <c r="AN154" s="227"/>
      <c r="AO154" s="227"/>
      <c r="AP154" s="227"/>
      <c r="AQ154" s="227"/>
      <c r="AR154" s="227"/>
      <c r="AS154" s="227"/>
      <c r="AT154" s="227"/>
      <c r="AU154" s="227"/>
      <c r="AV154" s="227"/>
      <c r="AW154" s="227"/>
      <c r="AX154" s="227"/>
      <c r="AY154" s="227"/>
      <c r="AZ154" s="189"/>
      <c r="BA154" s="190"/>
      <c r="BB154" s="227"/>
      <c r="BC154" s="227"/>
      <c r="BD154" s="227"/>
      <c r="BE154" s="227"/>
      <c r="BF154" s="99"/>
      <c r="BG154" s="99"/>
      <c r="BH154" s="99"/>
      <c r="BI154" s="99"/>
      <c r="BJ154" s="99"/>
      <c r="BK154" s="99"/>
      <c r="BL154" s="227"/>
      <c r="BM154" s="227"/>
      <c r="BN154" s="227"/>
      <c r="BO154" s="227"/>
      <c r="BP154" s="227"/>
      <c r="BQ154" s="227"/>
      <c r="BR154" s="189"/>
      <c r="BS154" s="99"/>
      <c r="BT154" s="227"/>
      <c r="BU154" s="227"/>
      <c r="BV154" s="227"/>
      <c r="BW154" s="227"/>
      <c r="BX154" s="227"/>
      <c r="BY154" s="227"/>
      <c r="BZ154" s="227"/>
      <c r="CA154" s="122"/>
      <c r="CB154" s="227"/>
      <c r="CC154" s="227"/>
      <c r="CD154" s="227"/>
      <c r="CE154" s="227"/>
      <c r="CF154" s="227"/>
      <c r="CG154" s="227"/>
      <c r="CH154" s="227"/>
      <c r="CI154" s="189"/>
      <c r="CJ154" s="99"/>
      <c r="CK154" s="99"/>
      <c r="CL154" s="99"/>
      <c r="CM154" s="99"/>
      <c r="CN154" s="99"/>
      <c r="CO154" s="99"/>
      <c r="CP154" s="99"/>
      <c r="CQ154" s="99"/>
      <c r="CR154" s="99"/>
      <c r="CS154" s="99"/>
      <c r="CT154" s="99"/>
      <c r="CU154" s="99"/>
      <c r="CV154" s="99"/>
      <c r="CW154" s="99"/>
      <c r="CX154" s="189"/>
      <c r="CY154" s="99"/>
      <c r="CZ154" s="99"/>
      <c r="DA154" s="99"/>
      <c r="DB154" s="99"/>
      <c r="DC154" s="99"/>
      <c r="DD154" s="99"/>
      <c r="DE154" s="99"/>
      <c r="DF154" s="99"/>
      <c r="DG154" s="99"/>
      <c r="DH154" s="99"/>
      <c r="DI154" s="99"/>
      <c r="DJ154" s="99"/>
      <c r="DK154" s="99"/>
    </row>
    <row r="155" spans="3:115">
      <c r="C155" s="227"/>
      <c r="D155" s="227"/>
      <c r="E155" s="227"/>
      <c r="F155" s="227"/>
      <c r="G155" s="227"/>
      <c r="H155" s="99"/>
      <c r="I155" s="99"/>
      <c r="J155" s="99"/>
      <c r="K155" s="99"/>
      <c r="L155" s="99"/>
      <c r="M155" s="189"/>
      <c r="N155" s="99"/>
      <c r="O155" s="227"/>
      <c r="P155" s="227"/>
      <c r="Q155" s="227"/>
      <c r="R155" s="227"/>
      <c r="S155" s="227"/>
      <c r="T155" s="99"/>
      <c r="U155" s="99"/>
      <c r="V155" s="99"/>
      <c r="W155" s="99"/>
      <c r="X155" s="99"/>
      <c r="Y155" s="189"/>
      <c r="Z155" s="205">
        <v>44377</v>
      </c>
      <c r="AA155" s="101">
        <v>0.47170462700000004</v>
      </c>
      <c r="AB155" s="101">
        <v>0.74034450800000007</v>
      </c>
      <c r="AC155" s="101">
        <v>0.99908009580576229</v>
      </c>
      <c r="AD155" s="101">
        <v>1.410569577235687</v>
      </c>
      <c r="AE155" s="101">
        <v>1.9293463153333004</v>
      </c>
      <c r="AF155" s="227">
        <v>0.78583066693112169</v>
      </c>
      <c r="AG155" s="227">
        <v>1.410569577235687</v>
      </c>
      <c r="AI155" s="227"/>
      <c r="AJ155" s="189"/>
      <c r="AK155" s="99"/>
      <c r="AL155" s="227"/>
      <c r="AM155" s="227"/>
      <c r="AN155" s="227"/>
      <c r="AO155" s="227"/>
      <c r="AP155" s="227"/>
      <c r="AQ155" s="227"/>
      <c r="AR155" s="227"/>
      <c r="AS155" s="227"/>
      <c r="AT155" s="227"/>
      <c r="AU155" s="227"/>
      <c r="AV155" s="227"/>
      <c r="AW155" s="227"/>
      <c r="AX155" s="227"/>
      <c r="AY155" s="227"/>
      <c r="AZ155" s="189"/>
      <c r="BA155" s="190"/>
      <c r="BB155" s="227"/>
      <c r="BC155" s="227"/>
      <c r="BD155" s="227"/>
      <c r="BE155" s="227"/>
      <c r="BF155" s="99"/>
      <c r="BG155" s="99"/>
      <c r="BH155" s="99"/>
      <c r="BI155" s="99"/>
      <c r="BJ155" s="99"/>
      <c r="BK155" s="99"/>
      <c r="BL155" s="227"/>
      <c r="BM155" s="227"/>
      <c r="BN155" s="227"/>
      <c r="BO155" s="227"/>
      <c r="BP155" s="227"/>
      <c r="BQ155" s="227"/>
      <c r="BR155" s="189"/>
      <c r="BS155" s="99"/>
      <c r="BT155" s="227"/>
      <c r="BU155" s="227"/>
      <c r="BV155" s="227"/>
      <c r="BW155" s="227"/>
      <c r="BX155" s="227"/>
      <c r="BY155" s="227"/>
      <c r="BZ155" s="227"/>
      <c r="CA155" s="122"/>
      <c r="CB155" s="227"/>
      <c r="CC155" s="227"/>
      <c r="CD155" s="227"/>
      <c r="CE155" s="227"/>
      <c r="CF155" s="227"/>
      <c r="CG155" s="227"/>
      <c r="CH155" s="227"/>
      <c r="CI155" s="189"/>
      <c r="CJ155" s="99"/>
      <c r="CK155" s="99"/>
      <c r="CL155" s="99"/>
      <c r="CM155" s="99"/>
      <c r="CN155" s="99"/>
      <c r="CO155" s="99"/>
      <c r="CP155" s="99"/>
      <c r="CQ155" s="99"/>
      <c r="CR155" s="99"/>
      <c r="CS155" s="99"/>
      <c r="CT155" s="99"/>
      <c r="CU155" s="99"/>
      <c r="CV155" s="99"/>
      <c r="CW155" s="99"/>
      <c r="CX155" s="189"/>
      <c r="CY155" s="99"/>
      <c r="CZ155" s="99"/>
      <c r="DA155" s="99"/>
      <c r="DB155" s="99"/>
      <c r="DC155" s="99"/>
      <c r="DD155" s="99"/>
      <c r="DE155" s="99"/>
      <c r="DF155" s="99"/>
      <c r="DG155" s="99"/>
      <c r="DH155" s="99"/>
      <c r="DI155" s="99"/>
      <c r="DJ155" s="99"/>
      <c r="DK155" s="99"/>
    </row>
    <row r="156" spans="3:115">
      <c r="C156" s="227"/>
      <c r="D156" s="227"/>
      <c r="E156" s="227"/>
      <c r="F156" s="227"/>
      <c r="G156" s="227"/>
      <c r="H156" s="99"/>
      <c r="I156" s="99"/>
      <c r="J156" s="99"/>
      <c r="K156" s="99"/>
      <c r="L156" s="99"/>
      <c r="M156" s="189"/>
      <c r="N156" s="99"/>
      <c r="O156" s="227"/>
      <c r="P156" s="227"/>
      <c r="Q156" s="227"/>
      <c r="R156" s="227"/>
      <c r="S156" s="227"/>
      <c r="T156" s="99"/>
      <c r="U156" s="99"/>
      <c r="V156" s="99"/>
      <c r="W156" s="99"/>
      <c r="X156" s="99"/>
      <c r="Y156" s="189">
        <v>44377</v>
      </c>
      <c r="Z156" s="205">
        <v>44408</v>
      </c>
      <c r="AA156" s="101">
        <v>0.47234327500000001</v>
      </c>
      <c r="AB156" s="101">
        <v>0.72107226200000007</v>
      </c>
      <c r="AC156" s="101">
        <v>1.0044903643819152</v>
      </c>
      <c r="AD156" s="101">
        <v>1.379612570106713</v>
      </c>
      <c r="AE156" s="101">
        <v>1.8877028471834301</v>
      </c>
      <c r="AF156" s="227">
        <v>0.72497994486522999</v>
      </c>
      <c r="AG156" s="227">
        <v>1.379612570106713</v>
      </c>
      <c r="AI156" s="227"/>
      <c r="AJ156" s="189"/>
      <c r="AK156" s="99"/>
      <c r="AL156" s="227"/>
      <c r="AM156" s="227"/>
      <c r="AN156" s="227"/>
      <c r="AO156" s="227"/>
      <c r="AP156" s="227"/>
      <c r="AQ156" s="227"/>
      <c r="AR156" s="227"/>
      <c r="AS156" s="227"/>
      <c r="AT156" s="227"/>
      <c r="AU156" s="227"/>
      <c r="AV156" s="227"/>
      <c r="AW156" s="227"/>
      <c r="AX156" s="227"/>
      <c r="AY156" s="227"/>
      <c r="AZ156" s="189"/>
      <c r="BA156" s="190"/>
      <c r="BB156" s="227"/>
      <c r="BC156" s="227"/>
      <c r="BD156" s="227"/>
      <c r="BE156" s="227"/>
      <c r="BF156" s="99"/>
      <c r="BG156" s="99"/>
      <c r="BH156" s="99"/>
      <c r="BI156" s="99"/>
      <c r="BJ156" s="99"/>
      <c r="BK156" s="99"/>
      <c r="BL156" s="227"/>
      <c r="BM156" s="227"/>
      <c r="BN156" s="227"/>
      <c r="BO156" s="227"/>
      <c r="BP156" s="227"/>
      <c r="BQ156" s="227"/>
      <c r="BR156" s="189"/>
      <c r="BS156" s="99"/>
      <c r="BT156" s="227"/>
      <c r="BU156" s="227"/>
      <c r="BV156" s="227"/>
      <c r="BW156" s="227"/>
      <c r="BX156" s="227"/>
      <c r="BY156" s="227"/>
      <c r="BZ156" s="227"/>
      <c r="CA156" s="122"/>
      <c r="CB156" s="227"/>
      <c r="CC156" s="227"/>
      <c r="CD156" s="227"/>
      <c r="CE156" s="227"/>
      <c r="CF156" s="227"/>
      <c r="CG156" s="227"/>
      <c r="CH156" s="227"/>
      <c r="CI156" s="189"/>
      <c r="CJ156" s="99"/>
      <c r="CK156" s="99"/>
      <c r="CL156" s="99"/>
      <c r="CM156" s="99"/>
      <c r="CN156" s="99"/>
      <c r="CO156" s="99"/>
      <c r="CP156" s="99"/>
      <c r="CQ156" s="99"/>
      <c r="CR156" s="99"/>
      <c r="CS156" s="99"/>
      <c r="CT156" s="99"/>
      <c r="CU156" s="99"/>
      <c r="CV156" s="99"/>
      <c r="CW156" s="99"/>
      <c r="CX156" s="189"/>
      <c r="CY156" s="99"/>
      <c r="CZ156" s="99"/>
      <c r="DA156" s="99"/>
      <c r="DB156" s="99"/>
      <c r="DC156" s="99"/>
      <c r="DD156" s="99"/>
      <c r="DE156" s="99"/>
      <c r="DF156" s="99"/>
      <c r="DG156" s="99"/>
      <c r="DH156" s="99"/>
      <c r="DI156" s="99"/>
      <c r="DJ156" s="99"/>
      <c r="DK156" s="99"/>
    </row>
    <row r="157" spans="3:115">
      <c r="C157" s="227"/>
      <c r="D157" s="227"/>
      <c r="E157" s="227"/>
      <c r="F157" s="227"/>
      <c r="G157" s="227"/>
      <c r="H157" s="99"/>
      <c r="I157" s="99"/>
      <c r="J157" s="99"/>
      <c r="K157" s="99"/>
      <c r="L157" s="99"/>
      <c r="M157" s="189"/>
      <c r="N157" s="99"/>
      <c r="O157" s="227"/>
      <c r="P157" s="227"/>
      <c r="Q157" s="227"/>
      <c r="R157" s="227"/>
      <c r="S157" s="227"/>
      <c r="T157" s="99"/>
      <c r="U157" s="99"/>
      <c r="V157" s="99"/>
      <c r="W157" s="99"/>
      <c r="X157" s="99"/>
      <c r="Y157" s="189"/>
      <c r="Z157" s="205">
        <v>44439</v>
      </c>
      <c r="AA157" s="101">
        <v>0.43574741</v>
      </c>
      <c r="AB157" s="101">
        <v>0.68071614599999997</v>
      </c>
      <c r="AC157" s="101">
        <v>0.92469129472663081</v>
      </c>
      <c r="AD157" s="101">
        <v>1.3019499724502261</v>
      </c>
      <c r="AE157" s="101">
        <v>1.7615258618990208</v>
      </c>
      <c r="AF157" s="227">
        <v>0.72999051543098503</v>
      </c>
      <c r="AG157" s="227">
        <v>1.3019499724502261</v>
      </c>
      <c r="AI157" s="227"/>
      <c r="AJ157" s="189"/>
      <c r="AK157" s="99"/>
      <c r="AL157" s="227"/>
      <c r="AM157" s="227"/>
      <c r="AN157" s="227"/>
      <c r="AO157" s="227"/>
      <c r="AP157" s="227"/>
      <c r="AQ157" s="227"/>
      <c r="AR157" s="227"/>
      <c r="AS157" s="227"/>
      <c r="AT157" s="227"/>
      <c r="AU157" s="227"/>
      <c r="AV157" s="227"/>
      <c r="AW157" s="227"/>
      <c r="AX157" s="227"/>
      <c r="AY157" s="227"/>
      <c r="AZ157" s="189"/>
      <c r="BA157" s="190"/>
      <c r="BB157" s="227"/>
      <c r="BC157" s="227"/>
      <c r="BD157" s="227"/>
      <c r="BE157" s="227"/>
      <c r="BF157" s="99"/>
      <c r="BG157" s="99"/>
      <c r="BH157" s="99"/>
      <c r="BI157" s="99"/>
      <c r="BJ157" s="99"/>
      <c r="BK157" s="99"/>
      <c r="BL157" s="227"/>
      <c r="BM157" s="227"/>
      <c r="BN157" s="227"/>
      <c r="BO157" s="227"/>
      <c r="BP157" s="227"/>
      <c r="BQ157" s="227"/>
      <c r="BR157" s="189"/>
      <c r="BS157" s="99"/>
      <c r="BT157" s="227"/>
      <c r="BU157" s="227"/>
      <c r="BV157" s="227"/>
      <c r="BW157" s="227"/>
      <c r="BX157" s="227"/>
      <c r="BY157" s="227"/>
      <c r="BZ157" s="227"/>
      <c r="CA157" s="122"/>
      <c r="CB157" s="227"/>
      <c r="CC157" s="227"/>
      <c r="CD157" s="227"/>
      <c r="CE157" s="227"/>
      <c r="CF157" s="227"/>
      <c r="CG157" s="227"/>
      <c r="CH157" s="227"/>
      <c r="CI157" s="189"/>
      <c r="CJ157" s="99"/>
      <c r="CK157" s="99"/>
      <c r="CL157" s="99"/>
      <c r="CM157" s="99"/>
      <c r="CN157" s="99"/>
      <c r="CO157" s="99"/>
      <c r="CP157" s="99"/>
      <c r="CQ157" s="99"/>
      <c r="CR157" s="99"/>
      <c r="CS157" s="99"/>
      <c r="CT157" s="99"/>
      <c r="CU157" s="99"/>
      <c r="CV157" s="99"/>
      <c r="CW157" s="99"/>
      <c r="CX157" s="189"/>
      <c r="CY157" s="99"/>
      <c r="CZ157" s="99"/>
      <c r="DA157" s="99"/>
      <c r="DB157" s="99"/>
      <c r="DC157" s="99"/>
      <c r="DD157" s="99"/>
      <c r="DE157" s="99"/>
      <c r="DF157" s="99"/>
      <c r="DG157" s="99"/>
      <c r="DH157" s="99"/>
      <c r="DI157" s="99"/>
      <c r="DJ157" s="99"/>
      <c r="DK157" s="99"/>
    </row>
    <row r="158" spans="3:115">
      <c r="C158" s="227"/>
      <c r="D158" s="227"/>
      <c r="E158" s="227"/>
      <c r="F158" s="227"/>
      <c r="G158" s="227"/>
      <c r="H158" s="99"/>
      <c r="I158" s="99"/>
      <c r="J158" s="99"/>
      <c r="K158" s="99"/>
      <c r="L158" s="99"/>
      <c r="M158" s="189"/>
      <c r="N158" s="99"/>
      <c r="O158" s="227"/>
      <c r="P158" s="227"/>
      <c r="Q158" s="227"/>
      <c r="R158" s="227"/>
      <c r="S158" s="227"/>
      <c r="T158" s="99"/>
      <c r="U158" s="99"/>
      <c r="V158" s="99"/>
      <c r="W158" s="99"/>
      <c r="X158" s="99"/>
      <c r="Y158" s="189"/>
      <c r="Z158" s="205">
        <v>44469</v>
      </c>
      <c r="AA158" s="101">
        <v>0.433490555</v>
      </c>
      <c r="AB158" s="101">
        <v>0.67650447299999994</v>
      </c>
      <c r="AC158" s="101">
        <v>0.91921082064596271</v>
      </c>
      <c r="AD158" s="101">
        <v>1.2946660464084174</v>
      </c>
      <c r="AE158" s="101">
        <v>1.7550478083172703</v>
      </c>
      <c r="AF158" s="227">
        <v>0.69449847216353522</v>
      </c>
      <c r="AG158" s="227">
        <v>1.2946660464084174</v>
      </c>
      <c r="AI158" s="227"/>
      <c r="AJ158" s="189"/>
      <c r="AK158" s="99"/>
      <c r="AL158" s="227"/>
      <c r="AM158" s="227"/>
      <c r="AN158" s="227"/>
      <c r="AO158" s="227"/>
      <c r="AP158" s="227"/>
      <c r="AQ158" s="227"/>
      <c r="AR158" s="227"/>
      <c r="AS158" s="227"/>
      <c r="AT158" s="227"/>
      <c r="AU158" s="227"/>
      <c r="AV158" s="227"/>
      <c r="AW158" s="227"/>
      <c r="AX158" s="227"/>
      <c r="AY158" s="227"/>
      <c r="AZ158" s="189"/>
      <c r="BA158" s="190"/>
      <c r="BB158" s="227"/>
      <c r="BC158" s="227"/>
      <c r="BD158" s="227"/>
      <c r="BE158" s="227"/>
      <c r="BF158" s="99"/>
      <c r="BG158" s="99"/>
      <c r="BH158" s="99"/>
      <c r="BI158" s="99"/>
      <c r="BJ158" s="99"/>
      <c r="BK158" s="99"/>
      <c r="BL158" s="227"/>
      <c r="BM158" s="227"/>
      <c r="BN158" s="227"/>
      <c r="BO158" s="227"/>
      <c r="BP158" s="227"/>
      <c r="BQ158" s="227"/>
      <c r="BR158" s="189"/>
      <c r="BS158" s="99"/>
      <c r="BT158" s="227"/>
      <c r="BU158" s="227"/>
      <c r="BV158" s="227"/>
      <c r="BW158" s="227"/>
      <c r="BX158" s="227"/>
      <c r="BY158" s="227"/>
      <c r="BZ158" s="227"/>
      <c r="CA158" s="122"/>
      <c r="CB158" s="227"/>
      <c r="CC158" s="227"/>
      <c r="CD158" s="227"/>
      <c r="CE158" s="227"/>
      <c r="CF158" s="227"/>
      <c r="CG158" s="227"/>
      <c r="CH158" s="227"/>
      <c r="CI158" s="189"/>
      <c r="CJ158" s="99"/>
      <c r="CK158" s="99"/>
      <c r="CL158" s="99"/>
      <c r="CM158" s="99"/>
      <c r="CN158" s="99"/>
      <c r="CO158" s="99"/>
      <c r="CP158" s="99"/>
      <c r="CQ158" s="99"/>
      <c r="CR158" s="99"/>
      <c r="CS158" s="99"/>
      <c r="CT158" s="99"/>
      <c r="CU158" s="99"/>
      <c r="CV158" s="99"/>
      <c r="CW158" s="99"/>
      <c r="CX158" s="189"/>
      <c r="CY158" s="99"/>
      <c r="CZ158" s="99"/>
      <c r="DA158" s="99"/>
      <c r="DB158" s="99"/>
      <c r="DC158" s="99"/>
      <c r="DD158" s="99"/>
      <c r="DE158" s="99"/>
      <c r="DF158" s="99"/>
      <c r="DG158" s="99"/>
      <c r="DH158" s="99"/>
      <c r="DI158" s="99"/>
      <c r="DJ158" s="99"/>
      <c r="DK158" s="99"/>
    </row>
    <row r="159" spans="3:115">
      <c r="C159" s="227"/>
      <c r="D159" s="227"/>
      <c r="E159" s="227"/>
      <c r="F159" s="227"/>
      <c r="G159" s="227"/>
      <c r="H159" s="99"/>
      <c r="I159" s="99"/>
      <c r="J159" s="99"/>
      <c r="K159" s="99"/>
      <c r="L159" s="99"/>
      <c r="M159" s="189"/>
      <c r="N159" s="99"/>
      <c r="O159" s="227"/>
      <c r="P159" s="227"/>
      <c r="Q159" s="227"/>
      <c r="R159" s="227"/>
      <c r="S159" s="227"/>
      <c r="T159" s="99"/>
      <c r="U159" s="99"/>
      <c r="V159" s="99"/>
      <c r="W159" s="99"/>
      <c r="X159" s="99"/>
      <c r="Y159" s="189"/>
      <c r="Z159" s="205">
        <v>44500</v>
      </c>
      <c r="AA159" s="101">
        <v>0.43434625499999996</v>
      </c>
      <c r="AB159" s="101">
        <v>0.67429529600000004</v>
      </c>
      <c r="AC159" s="101">
        <v>0.92039684570939095</v>
      </c>
      <c r="AD159" s="101">
        <v>1.2970807175039627</v>
      </c>
      <c r="AE159" s="101">
        <v>1.7357231515440903</v>
      </c>
      <c r="AF159" s="227">
        <v>0.69013123143882404</v>
      </c>
      <c r="AG159" s="227">
        <v>1.2970807175039627</v>
      </c>
      <c r="AI159" s="227"/>
      <c r="AJ159" s="189"/>
      <c r="AK159" s="99"/>
      <c r="AL159" s="227"/>
      <c r="AM159" s="227"/>
      <c r="AN159" s="227"/>
      <c r="AO159" s="227"/>
      <c r="AP159" s="227"/>
      <c r="AQ159" s="227"/>
      <c r="AR159" s="227"/>
      <c r="AS159" s="227"/>
      <c r="AT159" s="227"/>
      <c r="AU159" s="227"/>
      <c r="AV159" s="227"/>
      <c r="AW159" s="227"/>
      <c r="AX159" s="227"/>
      <c r="AY159" s="227"/>
      <c r="AZ159" s="189"/>
      <c r="BA159" s="190"/>
      <c r="BB159" s="227"/>
      <c r="BC159" s="227"/>
      <c r="BD159" s="227"/>
      <c r="BE159" s="227"/>
      <c r="BF159" s="99"/>
      <c r="BG159" s="99"/>
      <c r="BH159" s="99"/>
      <c r="BI159" s="99"/>
      <c r="BJ159" s="99"/>
      <c r="BK159" s="99"/>
      <c r="BL159" s="227"/>
      <c r="BM159" s="227"/>
      <c r="BN159" s="227"/>
      <c r="BO159" s="227"/>
      <c r="BP159" s="227"/>
      <c r="BQ159" s="227"/>
      <c r="BR159" s="189"/>
      <c r="BS159" s="99"/>
      <c r="BT159" s="227"/>
      <c r="BU159" s="227"/>
      <c r="BV159" s="227"/>
      <c r="BW159" s="227"/>
      <c r="BX159" s="227"/>
      <c r="BY159" s="227"/>
      <c r="BZ159" s="227"/>
      <c r="CA159" s="122"/>
      <c r="CB159" s="227"/>
      <c r="CC159" s="227"/>
      <c r="CD159" s="227"/>
      <c r="CE159" s="227"/>
      <c r="CF159" s="227"/>
      <c r="CG159" s="227"/>
      <c r="CH159" s="227"/>
      <c r="CI159" s="189"/>
      <c r="CJ159" s="99"/>
      <c r="CK159" s="99"/>
      <c r="CL159" s="99"/>
      <c r="CM159" s="99"/>
      <c r="CN159" s="99"/>
      <c r="CO159" s="99"/>
      <c r="CP159" s="99"/>
      <c r="CQ159" s="99"/>
      <c r="CR159" s="99"/>
      <c r="CS159" s="99"/>
      <c r="CT159" s="99"/>
      <c r="CU159" s="99"/>
      <c r="CV159" s="99"/>
      <c r="CW159" s="99"/>
      <c r="CX159" s="189"/>
      <c r="CY159" s="99"/>
      <c r="CZ159" s="99"/>
      <c r="DA159" s="99"/>
      <c r="DB159" s="99"/>
      <c r="DC159" s="99"/>
      <c r="DD159" s="99"/>
      <c r="DE159" s="99"/>
      <c r="DF159" s="99"/>
      <c r="DG159" s="99"/>
      <c r="DH159" s="99"/>
      <c r="DI159" s="99"/>
      <c r="DJ159" s="99"/>
      <c r="DK159" s="99"/>
    </row>
    <row r="160" spans="3:115">
      <c r="C160" s="227"/>
      <c r="D160" s="227"/>
      <c r="E160" s="227"/>
      <c r="F160" s="227"/>
      <c r="G160" s="227"/>
      <c r="H160" s="99"/>
      <c r="I160" s="99"/>
      <c r="J160" s="99"/>
      <c r="K160" s="99"/>
      <c r="L160" s="99"/>
      <c r="M160" s="189"/>
      <c r="N160" s="99"/>
      <c r="O160" s="227"/>
      <c r="P160" s="227"/>
      <c r="Q160" s="227"/>
      <c r="R160" s="227"/>
      <c r="S160" s="227"/>
      <c r="T160" s="99"/>
      <c r="U160" s="99"/>
      <c r="V160" s="99"/>
      <c r="W160" s="99"/>
      <c r="X160" s="99"/>
      <c r="Y160" s="189"/>
      <c r="Z160" s="205">
        <v>44530</v>
      </c>
      <c r="AA160" s="101">
        <v>0.418069409</v>
      </c>
      <c r="AB160" s="101">
        <v>0.66308400900000009</v>
      </c>
      <c r="AC160" s="101">
        <v>0.88170506911500734</v>
      </c>
      <c r="AD160" s="101">
        <v>1.2681911796387197</v>
      </c>
      <c r="AE160" s="101">
        <v>1.7043141048562409</v>
      </c>
      <c r="AF160" s="227">
        <v>0.64701206506063325</v>
      </c>
      <c r="AG160" s="227">
        <v>1.2681911796387197</v>
      </c>
      <c r="AI160" s="227"/>
      <c r="AJ160" s="189"/>
      <c r="AK160" s="99"/>
      <c r="AL160" s="227"/>
      <c r="AM160" s="227"/>
      <c r="AN160" s="227"/>
      <c r="AO160" s="227"/>
      <c r="AP160" s="227"/>
      <c r="AQ160" s="227"/>
      <c r="AR160" s="227"/>
      <c r="AS160" s="227"/>
      <c r="AT160" s="227"/>
      <c r="AU160" s="227"/>
      <c r="AV160" s="227"/>
      <c r="AW160" s="227"/>
      <c r="AX160" s="227"/>
      <c r="AY160" s="227"/>
      <c r="AZ160" s="189"/>
      <c r="BA160" s="190"/>
      <c r="BB160" s="227"/>
      <c r="BC160" s="227"/>
      <c r="BD160" s="227"/>
      <c r="BE160" s="227"/>
      <c r="BF160" s="99"/>
      <c r="BG160" s="99"/>
      <c r="BH160" s="99"/>
      <c r="BI160" s="99"/>
      <c r="BJ160" s="99"/>
      <c r="BK160" s="99"/>
      <c r="BL160" s="227"/>
      <c r="BM160" s="227"/>
      <c r="BN160" s="227"/>
      <c r="BO160" s="227"/>
      <c r="BP160" s="227"/>
      <c r="BQ160" s="227"/>
      <c r="BR160" s="189"/>
      <c r="BS160" s="99"/>
      <c r="BT160" s="227"/>
      <c r="BU160" s="227"/>
      <c r="BV160" s="227"/>
      <c r="BW160" s="227"/>
      <c r="BX160" s="227"/>
      <c r="BY160" s="227"/>
      <c r="BZ160" s="227"/>
      <c r="CA160" s="122"/>
      <c r="CB160" s="227"/>
      <c r="CC160" s="227"/>
      <c r="CD160" s="227"/>
      <c r="CE160" s="227"/>
      <c r="CF160" s="227"/>
      <c r="CG160" s="227"/>
      <c r="CH160" s="227"/>
      <c r="CI160" s="189"/>
      <c r="CJ160" s="99"/>
      <c r="CK160" s="99"/>
      <c r="CL160" s="99"/>
      <c r="CM160" s="99"/>
      <c r="CN160" s="99"/>
      <c r="CO160" s="99"/>
      <c r="CP160" s="99"/>
      <c r="CQ160" s="99"/>
      <c r="CR160" s="99"/>
      <c r="CS160" s="99"/>
      <c r="CT160" s="99"/>
      <c r="CU160" s="99"/>
      <c r="CV160" s="99"/>
      <c r="CW160" s="99"/>
      <c r="CX160" s="189"/>
      <c r="CY160" s="99"/>
      <c r="CZ160" s="99"/>
      <c r="DA160" s="99"/>
      <c r="DB160" s="99"/>
      <c r="DC160" s="99"/>
      <c r="DD160" s="99"/>
      <c r="DE160" s="99"/>
      <c r="DF160" s="99"/>
      <c r="DG160" s="99"/>
      <c r="DH160" s="99"/>
      <c r="DI160" s="99"/>
      <c r="DJ160" s="99"/>
      <c r="DK160" s="99"/>
    </row>
    <row r="161" spans="3:115">
      <c r="C161" s="227"/>
      <c r="D161" s="227"/>
      <c r="E161" s="227"/>
      <c r="F161" s="227"/>
      <c r="G161" s="227"/>
      <c r="H161" s="99"/>
      <c r="I161" s="99"/>
      <c r="J161" s="99"/>
      <c r="K161" s="99"/>
      <c r="L161" s="99"/>
      <c r="M161" s="189"/>
      <c r="N161" s="99"/>
      <c r="O161" s="227"/>
      <c r="P161" s="227"/>
      <c r="Q161" s="227"/>
      <c r="R161" s="227"/>
      <c r="S161" s="227"/>
      <c r="T161" s="99"/>
      <c r="U161" s="99"/>
      <c r="V161" s="99"/>
      <c r="W161" s="99"/>
      <c r="X161" s="99"/>
      <c r="Y161" s="189"/>
      <c r="Z161" s="205">
        <v>44561</v>
      </c>
      <c r="AA161" s="101">
        <v>0.40893847499999997</v>
      </c>
      <c r="AB161" s="101">
        <v>0.64149859399999998</v>
      </c>
      <c r="AC161" s="101">
        <v>0.84881288109703601</v>
      </c>
      <c r="AD161" s="101">
        <v>1.2118379420815981</v>
      </c>
      <c r="AE161" s="101">
        <v>1.6024990691615164</v>
      </c>
      <c r="AF161" s="227">
        <v>0.66959639879359534</v>
      </c>
      <c r="AG161" s="227">
        <v>1.2118379420815981</v>
      </c>
      <c r="AI161" s="227"/>
      <c r="AJ161" s="189"/>
      <c r="AK161" s="99"/>
      <c r="AL161" s="227"/>
      <c r="AM161" s="227"/>
      <c r="AN161" s="227"/>
      <c r="AO161" s="227"/>
      <c r="AP161" s="227"/>
      <c r="AQ161" s="227"/>
      <c r="AR161" s="227"/>
      <c r="AS161" s="227"/>
      <c r="AT161" s="227"/>
      <c r="AU161" s="227"/>
      <c r="AV161" s="227"/>
      <c r="AW161" s="227"/>
      <c r="AX161" s="227"/>
      <c r="AY161" s="227"/>
      <c r="AZ161" s="189"/>
      <c r="BA161" s="190"/>
      <c r="BB161" s="227"/>
      <c r="BC161" s="227"/>
      <c r="BD161" s="227"/>
      <c r="BE161" s="227"/>
      <c r="BF161" s="99"/>
      <c r="BG161" s="99"/>
      <c r="BH161" s="99"/>
      <c r="BI161" s="99"/>
      <c r="BJ161" s="99"/>
      <c r="BK161" s="99"/>
      <c r="BL161" s="227"/>
      <c r="BM161" s="227"/>
      <c r="BN161" s="227"/>
      <c r="BO161" s="227"/>
      <c r="BP161" s="227"/>
      <c r="BQ161" s="227"/>
      <c r="BR161" s="189"/>
      <c r="BS161" s="99"/>
      <c r="BT161" s="227"/>
      <c r="BU161" s="227"/>
      <c r="BV161" s="227"/>
      <c r="BW161" s="227"/>
      <c r="BX161" s="227"/>
      <c r="BY161" s="227"/>
      <c r="BZ161" s="227"/>
      <c r="CA161" s="122"/>
      <c r="CB161" s="227"/>
      <c r="CC161" s="227"/>
      <c r="CD161" s="227"/>
      <c r="CE161" s="227"/>
      <c r="CF161" s="227"/>
      <c r="CG161" s="227"/>
      <c r="CH161" s="227"/>
      <c r="CI161" s="189"/>
      <c r="CJ161" s="99"/>
      <c r="CK161" s="99"/>
      <c r="CL161" s="99"/>
      <c r="CM161" s="99"/>
      <c r="CN161" s="99"/>
      <c r="CO161" s="99"/>
      <c r="CP161" s="99"/>
      <c r="CQ161" s="99"/>
      <c r="CR161" s="99"/>
      <c r="CS161" s="99"/>
      <c r="CT161" s="99"/>
      <c r="CU161" s="99"/>
      <c r="CV161" s="99"/>
      <c r="CW161" s="99"/>
      <c r="CX161" s="189"/>
      <c r="CY161" s="99"/>
      <c r="CZ161" s="99"/>
      <c r="DA161" s="99"/>
      <c r="DB161" s="99"/>
      <c r="DC161" s="99"/>
      <c r="DD161" s="99"/>
      <c r="DE161" s="99"/>
      <c r="DF161" s="99"/>
      <c r="DG161" s="99"/>
      <c r="DH161" s="99"/>
      <c r="DI161" s="99"/>
      <c r="DJ161" s="99"/>
      <c r="DK161" s="99"/>
    </row>
    <row r="162" spans="3:115">
      <c r="C162" s="227"/>
      <c r="D162" s="227"/>
      <c r="E162" s="227"/>
      <c r="F162" s="227"/>
      <c r="G162" s="227"/>
      <c r="H162" s="99"/>
      <c r="I162" s="99"/>
      <c r="J162" s="99"/>
      <c r="K162" s="99"/>
      <c r="L162" s="99"/>
      <c r="M162" s="189"/>
      <c r="N162" s="99"/>
      <c r="O162" s="227"/>
      <c r="P162" s="227"/>
      <c r="Q162" s="227"/>
      <c r="R162" s="227"/>
      <c r="S162" s="227"/>
      <c r="T162" s="99"/>
      <c r="U162" s="99"/>
      <c r="V162" s="99"/>
      <c r="W162" s="99"/>
      <c r="X162" s="99"/>
      <c r="Y162" s="189"/>
      <c r="Z162" s="205">
        <v>44592</v>
      </c>
      <c r="AA162" s="101">
        <v>0.41131434</v>
      </c>
      <c r="AB162" s="101">
        <v>0.63967288499999997</v>
      </c>
      <c r="AC162" s="101">
        <v>0.84754450649105773</v>
      </c>
      <c r="AD162" s="101">
        <v>1.2009489326789975</v>
      </c>
      <c r="AE162" s="101">
        <v>1.5967578866660663</v>
      </c>
      <c r="AF162" s="227">
        <v>0.64965577214796266</v>
      </c>
      <c r="AG162" s="227">
        <v>1.2009489326789975</v>
      </c>
      <c r="AI162" s="227"/>
      <c r="AJ162" s="189"/>
      <c r="AK162" s="99"/>
      <c r="AL162" s="227"/>
      <c r="AM162" s="227"/>
      <c r="AN162" s="227"/>
      <c r="AO162" s="227"/>
      <c r="AP162" s="227"/>
      <c r="AQ162" s="227"/>
      <c r="AR162" s="227"/>
      <c r="AS162" s="227"/>
      <c r="AT162" s="227"/>
      <c r="AU162" s="227"/>
      <c r="AV162" s="227"/>
      <c r="AW162" s="227"/>
      <c r="AX162" s="227"/>
      <c r="AY162" s="227"/>
      <c r="AZ162" s="189"/>
      <c r="BA162" s="190"/>
      <c r="BB162" s="227"/>
      <c r="BC162" s="227"/>
      <c r="BD162" s="227"/>
      <c r="BE162" s="227"/>
      <c r="BF162" s="99"/>
      <c r="BG162" s="99"/>
      <c r="BH162" s="99"/>
      <c r="BI162" s="99"/>
      <c r="BJ162" s="99"/>
      <c r="BK162" s="99"/>
      <c r="BL162" s="227"/>
      <c r="BM162" s="227"/>
      <c r="BN162" s="227"/>
      <c r="BO162" s="227"/>
      <c r="BP162" s="227"/>
      <c r="BQ162" s="227"/>
      <c r="BR162" s="189"/>
      <c r="BS162" s="99"/>
      <c r="BT162" s="227"/>
      <c r="BU162" s="227"/>
      <c r="BV162" s="227"/>
      <c r="BW162" s="227"/>
      <c r="BX162" s="227"/>
      <c r="BY162" s="227"/>
      <c r="BZ162" s="227"/>
      <c r="CA162" s="122"/>
      <c r="CB162" s="227"/>
      <c r="CC162" s="227"/>
      <c r="CD162" s="227"/>
      <c r="CE162" s="227"/>
      <c r="CF162" s="227"/>
      <c r="CG162" s="227"/>
      <c r="CH162" s="227"/>
      <c r="CI162" s="189"/>
      <c r="CJ162" s="99"/>
      <c r="CK162" s="99"/>
      <c r="CL162" s="99"/>
      <c r="CM162" s="99"/>
      <c r="CN162" s="99"/>
      <c r="CO162" s="99"/>
      <c r="CP162" s="99"/>
      <c r="CQ162" s="99"/>
      <c r="CR162" s="99"/>
      <c r="CS162" s="99"/>
      <c r="CT162" s="99"/>
      <c r="CU162" s="99"/>
      <c r="CV162" s="99"/>
      <c r="CW162" s="99"/>
      <c r="CX162" s="189"/>
      <c r="CY162" s="99"/>
      <c r="CZ162" s="99"/>
      <c r="DA162" s="99"/>
      <c r="DB162" s="99"/>
      <c r="DC162" s="99"/>
      <c r="DD162" s="99"/>
      <c r="DE162" s="99"/>
      <c r="DF162" s="99"/>
      <c r="DG162" s="99"/>
      <c r="DH162" s="99"/>
      <c r="DI162" s="99"/>
      <c r="DJ162" s="99"/>
      <c r="DK162" s="99"/>
    </row>
    <row r="163" spans="3:115">
      <c r="C163" s="227"/>
      <c r="D163" s="227"/>
      <c r="E163" s="227"/>
      <c r="F163" s="227"/>
      <c r="G163" s="227"/>
      <c r="H163" s="99"/>
      <c r="I163" s="99"/>
      <c r="J163" s="99"/>
      <c r="K163" s="99"/>
      <c r="L163" s="99"/>
      <c r="M163" s="189"/>
      <c r="N163" s="99"/>
      <c r="O163" s="227"/>
      <c r="P163" s="227"/>
      <c r="Q163" s="227"/>
      <c r="R163" s="227"/>
      <c r="S163" s="227"/>
      <c r="T163" s="99"/>
      <c r="U163" s="99"/>
      <c r="V163" s="99"/>
      <c r="W163" s="99"/>
      <c r="X163" s="99"/>
      <c r="Y163" s="189"/>
      <c r="Z163" s="205">
        <v>44620</v>
      </c>
      <c r="AA163" s="101">
        <v>0.40977063399999997</v>
      </c>
      <c r="AB163" s="101">
        <v>0.6288125</v>
      </c>
      <c r="AC163" s="101">
        <v>0.84323025394740125</v>
      </c>
      <c r="AD163" s="101">
        <v>1.1790313548945097</v>
      </c>
      <c r="AE163" s="101">
        <v>1.5801452257215161</v>
      </c>
      <c r="AF163" s="227">
        <v>0.63340812669266133</v>
      </c>
      <c r="AG163" s="227">
        <v>1.1790313548945097</v>
      </c>
      <c r="AI163" s="227"/>
      <c r="AJ163" s="189"/>
      <c r="AK163" s="99"/>
      <c r="AL163" s="227"/>
      <c r="AM163" s="227"/>
      <c r="AN163" s="227"/>
      <c r="AO163" s="227"/>
      <c r="AP163" s="227"/>
      <c r="AQ163" s="227"/>
      <c r="AR163" s="227"/>
      <c r="AS163" s="227"/>
      <c r="AT163" s="227"/>
      <c r="AU163" s="227"/>
      <c r="AV163" s="227"/>
      <c r="AW163" s="227"/>
      <c r="AX163" s="227"/>
      <c r="AY163" s="227"/>
      <c r="AZ163" s="189"/>
      <c r="BA163" s="105"/>
      <c r="BB163" s="227"/>
      <c r="BC163" s="227"/>
      <c r="BD163" s="227"/>
      <c r="BE163" s="227"/>
      <c r="BF163" s="99"/>
      <c r="BG163" s="99"/>
      <c r="BH163" s="99"/>
      <c r="BI163" s="99"/>
      <c r="BJ163" s="99"/>
      <c r="BK163" s="99"/>
      <c r="BL163" s="227"/>
      <c r="BM163" s="227"/>
      <c r="BN163" s="227"/>
      <c r="BO163" s="227"/>
      <c r="BP163" s="227"/>
      <c r="BQ163" s="227"/>
      <c r="BR163" s="189"/>
      <c r="BS163" s="99"/>
      <c r="BT163" s="227"/>
      <c r="BU163" s="227"/>
      <c r="BV163" s="227"/>
      <c r="BW163" s="227"/>
      <c r="BX163" s="227"/>
      <c r="BY163" s="227"/>
      <c r="BZ163" s="227"/>
      <c r="CA163" s="122"/>
      <c r="CB163" s="227"/>
      <c r="CC163" s="227"/>
      <c r="CD163" s="227"/>
      <c r="CE163" s="227"/>
      <c r="CF163" s="227"/>
      <c r="CG163" s="227"/>
      <c r="CH163" s="227"/>
      <c r="CI163" s="189"/>
      <c r="CJ163" s="99"/>
      <c r="CK163" s="99"/>
      <c r="CL163" s="99"/>
      <c r="CM163" s="99"/>
      <c r="CN163" s="99"/>
      <c r="CO163" s="99"/>
      <c r="CP163" s="99"/>
      <c r="CQ163" s="99"/>
      <c r="CR163" s="99"/>
      <c r="CS163" s="99"/>
      <c r="CT163" s="99"/>
      <c r="CU163" s="99"/>
      <c r="CV163" s="99"/>
      <c r="CW163" s="99"/>
      <c r="CX163" s="189"/>
      <c r="CY163" s="99"/>
      <c r="CZ163" s="99"/>
      <c r="DA163" s="99"/>
      <c r="DB163" s="99"/>
      <c r="DC163" s="99"/>
      <c r="DD163" s="99"/>
      <c r="DE163" s="99"/>
      <c r="DF163" s="99"/>
      <c r="DG163" s="99"/>
      <c r="DH163" s="99"/>
      <c r="DI163" s="99"/>
      <c r="DJ163" s="99"/>
      <c r="DK163" s="99"/>
    </row>
    <row r="164" spans="3:115">
      <c r="C164" s="227"/>
      <c r="D164" s="227"/>
      <c r="E164" s="227"/>
      <c r="F164" s="227"/>
      <c r="G164" s="227"/>
      <c r="H164" s="99"/>
      <c r="I164" s="99"/>
      <c r="J164" s="99"/>
      <c r="K164" s="99"/>
      <c r="L164" s="99"/>
      <c r="M164" s="189"/>
      <c r="N164" s="99"/>
      <c r="O164" s="227"/>
      <c r="P164" s="227"/>
      <c r="Q164" s="227"/>
      <c r="R164" s="227"/>
      <c r="S164" s="227"/>
      <c r="T164" s="99"/>
      <c r="U164" s="99"/>
      <c r="V164" s="99"/>
      <c r="W164" s="99"/>
      <c r="X164" s="99"/>
      <c r="Y164" s="189"/>
      <c r="Z164" s="205">
        <v>44651</v>
      </c>
      <c r="AA164" s="101">
        <v>0.41869883199999997</v>
      </c>
      <c r="AB164" s="101">
        <v>0.63326332399999996</v>
      </c>
      <c r="AC164" s="101">
        <v>0.8567764101109282</v>
      </c>
      <c r="AD164" s="101">
        <v>1.1870715352153258</v>
      </c>
      <c r="AE164" s="101">
        <v>1.5910217322231075</v>
      </c>
      <c r="AF164" s="227">
        <v>0.59862170150857763</v>
      </c>
      <c r="AG164" s="227">
        <v>1.1870715352153258</v>
      </c>
      <c r="AI164" s="227"/>
      <c r="AJ164" s="189"/>
      <c r="AK164" s="99"/>
      <c r="AL164" s="227"/>
      <c r="AM164" s="227"/>
      <c r="AN164" s="227"/>
      <c r="AO164" s="227"/>
      <c r="AP164" s="227"/>
      <c r="AQ164" s="227"/>
      <c r="AR164" s="227"/>
      <c r="AS164" s="227"/>
      <c r="AT164" s="227"/>
      <c r="AU164" s="227"/>
      <c r="AV164" s="227"/>
      <c r="AW164" s="227"/>
      <c r="AX164" s="227"/>
      <c r="AY164" s="227"/>
      <c r="AZ164" s="189"/>
      <c r="BA164" s="105"/>
      <c r="BB164" s="227"/>
      <c r="BC164" s="227"/>
      <c r="BD164" s="227"/>
      <c r="BE164" s="227"/>
      <c r="BF164" s="99"/>
      <c r="BG164" s="99"/>
      <c r="BH164" s="99"/>
      <c r="BI164" s="99"/>
      <c r="BJ164" s="99"/>
      <c r="BK164" s="99"/>
      <c r="BL164" s="227"/>
      <c r="BM164" s="227"/>
      <c r="BN164" s="227"/>
      <c r="BO164" s="227"/>
      <c r="BP164" s="227"/>
      <c r="BQ164" s="227"/>
      <c r="BR164" s="189"/>
      <c r="BS164" s="99"/>
      <c r="BT164" s="227"/>
      <c r="BU164" s="227"/>
      <c r="BV164" s="227"/>
      <c r="BW164" s="227"/>
      <c r="BX164" s="227"/>
      <c r="BY164" s="227"/>
      <c r="BZ164" s="227"/>
      <c r="CA164" s="122"/>
      <c r="CB164" s="227"/>
      <c r="CC164" s="227"/>
      <c r="CD164" s="227"/>
      <c r="CE164" s="227"/>
      <c r="CF164" s="227"/>
      <c r="CG164" s="227"/>
      <c r="CH164" s="227"/>
      <c r="CI164" s="189"/>
      <c r="CJ164" s="99"/>
      <c r="CK164" s="99"/>
      <c r="CL164" s="99"/>
      <c r="CM164" s="99"/>
      <c r="CN164" s="99"/>
      <c r="CO164" s="99"/>
      <c r="CP164" s="99"/>
      <c r="CQ164" s="99"/>
      <c r="CR164" s="99"/>
      <c r="CS164" s="99"/>
      <c r="CT164" s="99"/>
      <c r="CU164" s="99"/>
      <c r="CV164" s="99"/>
      <c r="CW164" s="99"/>
      <c r="CX164" s="189"/>
      <c r="CY164" s="99"/>
      <c r="CZ164" s="99"/>
      <c r="DA164" s="99"/>
      <c r="DB164" s="99"/>
      <c r="DC164" s="99"/>
      <c r="DD164" s="99"/>
      <c r="DE164" s="99"/>
      <c r="DF164" s="99"/>
      <c r="DG164" s="99"/>
      <c r="DH164" s="99"/>
      <c r="DI164" s="99"/>
      <c r="DJ164" s="99"/>
      <c r="DK164" s="99"/>
    </row>
    <row r="165" spans="3:115">
      <c r="C165" s="227"/>
      <c r="D165" s="227"/>
      <c r="E165" s="227"/>
      <c r="F165" s="227"/>
      <c r="G165" s="227"/>
      <c r="H165" s="99"/>
      <c r="I165" s="99"/>
      <c r="J165" s="99"/>
      <c r="K165" s="99"/>
      <c r="L165" s="99"/>
      <c r="M165" s="189"/>
      <c r="N165" s="99"/>
      <c r="O165" s="227"/>
      <c r="P165" s="227"/>
      <c r="Q165" s="227"/>
      <c r="R165" s="227"/>
      <c r="S165" s="227"/>
      <c r="T165" s="99"/>
      <c r="U165" s="99"/>
      <c r="V165" s="99"/>
      <c r="W165" s="99"/>
      <c r="X165" s="99"/>
      <c r="Y165" s="189"/>
      <c r="Z165" s="205">
        <v>44681</v>
      </c>
      <c r="AA165" s="101">
        <v>0.4186223</v>
      </c>
      <c r="AB165" s="101">
        <v>0.62681595200000007</v>
      </c>
      <c r="AC165" s="101">
        <v>0.85613916504958576</v>
      </c>
      <c r="AD165" s="101">
        <v>1.1757403197905147</v>
      </c>
      <c r="AE165" s="101">
        <v>1.5836878285791187</v>
      </c>
      <c r="AF165" s="227">
        <v>0.57476693295108949</v>
      </c>
      <c r="AG165" s="227">
        <v>1.1757403197905147</v>
      </c>
      <c r="AI165" s="227"/>
      <c r="AJ165" s="189"/>
      <c r="AK165" s="99"/>
      <c r="AL165" s="227"/>
      <c r="AM165" s="227"/>
      <c r="AN165" s="227"/>
      <c r="AO165" s="227"/>
      <c r="AP165" s="227"/>
      <c r="AQ165" s="227"/>
      <c r="AR165" s="227"/>
      <c r="AS165" s="227"/>
      <c r="AT165" s="227"/>
      <c r="AU165" s="227"/>
      <c r="AV165" s="227"/>
      <c r="AW165" s="227"/>
      <c r="AX165" s="227"/>
      <c r="AY165" s="227"/>
      <c r="AZ165" s="189"/>
      <c r="BA165" s="105"/>
      <c r="BB165" s="227"/>
      <c r="BC165" s="227"/>
      <c r="BD165" s="227"/>
      <c r="BE165" s="227"/>
      <c r="BF165" s="99"/>
      <c r="BG165" s="99"/>
      <c r="BH165" s="99"/>
      <c r="BI165" s="99"/>
      <c r="BJ165" s="99"/>
      <c r="BK165" s="99"/>
      <c r="BL165" s="227"/>
      <c r="BM165" s="227"/>
      <c r="BN165" s="227"/>
      <c r="BO165" s="227"/>
      <c r="BP165" s="227"/>
      <c r="BQ165" s="227"/>
      <c r="BR165" s="189"/>
      <c r="BS165" s="99"/>
      <c r="BT165" s="227"/>
      <c r="BU165" s="227"/>
      <c r="BV165" s="227"/>
      <c r="BW165" s="227"/>
      <c r="BX165" s="227"/>
      <c r="BY165" s="227"/>
      <c r="BZ165" s="227"/>
      <c r="CA165" s="122"/>
      <c r="CB165" s="227"/>
      <c r="CC165" s="227"/>
      <c r="CD165" s="227"/>
      <c r="CE165" s="227"/>
      <c r="CF165" s="227"/>
      <c r="CG165" s="227"/>
      <c r="CH165" s="227"/>
      <c r="CI165" s="189"/>
      <c r="CJ165" s="99"/>
      <c r="CK165" s="99"/>
      <c r="CL165" s="99"/>
      <c r="CM165" s="99"/>
      <c r="CN165" s="99"/>
      <c r="CO165" s="99"/>
      <c r="CP165" s="99"/>
      <c r="CQ165" s="99"/>
      <c r="CR165" s="99"/>
      <c r="CS165" s="99"/>
      <c r="CT165" s="99"/>
      <c r="CU165" s="99"/>
      <c r="CV165" s="99"/>
      <c r="CW165" s="99"/>
      <c r="CX165" s="189"/>
      <c r="CY165" s="99"/>
      <c r="CZ165" s="99"/>
      <c r="DA165" s="99"/>
      <c r="DB165" s="99"/>
      <c r="DC165" s="99"/>
      <c r="DD165" s="99"/>
      <c r="DE165" s="99"/>
      <c r="DF165" s="99"/>
      <c r="DG165" s="99"/>
      <c r="DH165" s="99"/>
      <c r="DI165" s="99"/>
      <c r="DJ165" s="99"/>
      <c r="DK165" s="99"/>
    </row>
    <row r="166" spans="3:115">
      <c r="C166" s="227"/>
      <c r="D166" s="227"/>
      <c r="E166" s="227"/>
      <c r="F166" s="227"/>
      <c r="G166" s="227"/>
      <c r="H166" s="99"/>
      <c r="I166" s="99"/>
      <c r="J166" s="99"/>
      <c r="K166" s="99"/>
      <c r="L166" s="99"/>
      <c r="M166" s="189"/>
      <c r="N166" s="99"/>
      <c r="O166" s="227"/>
      <c r="P166" s="227"/>
      <c r="Q166" s="227"/>
      <c r="R166" s="227"/>
      <c r="S166" s="227"/>
      <c r="T166" s="99"/>
      <c r="U166" s="99"/>
      <c r="V166" s="99"/>
      <c r="W166" s="99"/>
      <c r="X166" s="99"/>
      <c r="Y166" s="189"/>
      <c r="Z166" s="205">
        <v>44712</v>
      </c>
      <c r="AA166" s="101">
        <v>0.40165016100000001</v>
      </c>
      <c r="AB166" s="101">
        <v>0.61463082999999996</v>
      </c>
      <c r="AC166" s="101">
        <v>0.81065925347639145</v>
      </c>
      <c r="AD166" s="101">
        <v>1.1429232905852484</v>
      </c>
      <c r="AE166" s="101">
        <v>1.5439716759712114</v>
      </c>
      <c r="AF166" s="227">
        <v>0.53239898898604399</v>
      </c>
      <c r="AG166" s="227">
        <v>1.1429232905852484</v>
      </c>
      <c r="AI166" s="227"/>
      <c r="AJ166" s="189"/>
      <c r="AK166" s="99"/>
      <c r="AL166" s="227"/>
      <c r="AM166" s="227"/>
      <c r="AN166" s="227"/>
      <c r="AO166" s="227"/>
      <c r="AP166" s="227"/>
      <c r="AQ166" s="227"/>
      <c r="AR166" s="227"/>
      <c r="AS166" s="227"/>
      <c r="AT166" s="227"/>
      <c r="AU166" s="227"/>
      <c r="AV166" s="227"/>
      <c r="AW166" s="227"/>
      <c r="AX166" s="227"/>
      <c r="AY166" s="227"/>
      <c r="AZ166" s="189"/>
      <c r="BA166" s="105"/>
      <c r="BB166" s="227"/>
      <c r="BC166" s="227"/>
      <c r="BD166" s="227"/>
      <c r="BE166" s="227"/>
      <c r="BF166" s="99"/>
      <c r="BG166" s="99"/>
      <c r="BH166" s="99"/>
      <c r="BI166" s="99"/>
      <c r="BJ166" s="99"/>
      <c r="BK166" s="99"/>
      <c r="BL166" s="227"/>
      <c r="BM166" s="227"/>
      <c r="BN166" s="227"/>
      <c r="BO166" s="227"/>
      <c r="BP166" s="227"/>
      <c r="BQ166" s="227"/>
      <c r="BR166" s="189"/>
      <c r="BS166" s="99"/>
      <c r="BT166" s="227"/>
      <c r="BU166" s="227"/>
      <c r="BV166" s="227"/>
      <c r="BW166" s="227"/>
      <c r="BX166" s="227"/>
      <c r="BY166" s="227"/>
      <c r="BZ166" s="227"/>
      <c r="CA166" s="122"/>
      <c r="CB166" s="227"/>
      <c r="CC166" s="227"/>
      <c r="CD166" s="227"/>
      <c r="CE166" s="227"/>
      <c r="CF166" s="227"/>
      <c r="CG166" s="227"/>
      <c r="CH166" s="227"/>
      <c r="CI166" s="189"/>
      <c r="CJ166" s="99"/>
      <c r="CK166" s="99"/>
      <c r="CL166" s="99"/>
      <c r="CM166" s="99"/>
      <c r="CN166" s="99"/>
      <c r="CO166" s="99"/>
      <c r="CP166" s="99"/>
      <c r="CQ166" s="99"/>
      <c r="CR166" s="99"/>
      <c r="CS166" s="99"/>
      <c r="CT166" s="99"/>
      <c r="CU166" s="99"/>
      <c r="CV166" s="99"/>
      <c r="CW166" s="99"/>
      <c r="CX166" s="189"/>
      <c r="CY166" s="99"/>
      <c r="CZ166" s="99"/>
      <c r="DA166" s="99"/>
      <c r="DB166" s="99"/>
      <c r="DC166" s="99"/>
      <c r="DD166" s="99"/>
      <c r="DE166" s="99"/>
      <c r="DF166" s="99"/>
      <c r="DG166" s="99"/>
      <c r="DH166" s="99"/>
      <c r="DI166" s="99"/>
      <c r="DJ166" s="99"/>
      <c r="DK166" s="99"/>
    </row>
    <row r="167" spans="3:115">
      <c r="C167" s="227"/>
      <c r="D167" s="227"/>
      <c r="E167" s="227"/>
      <c r="F167" s="227"/>
      <c r="G167" s="227"/>
      <c r="H167" s="99"/>
      <c r="I167" s="99"/>
      <c r="J167" s="99"/>
      <c r="K167" s="99"/>
      <c r="L167" s="99"/>
      <c r="M167" s="189"/>
      <c r="N167" s="99"/>
      <c r="O167" s="227"/>
      <c r="P167" s="227"/>
      <c r="Q167" s="227"/>
      <c r="R167" s="227"/>
      <c r="S167" s="227"/>
      <c r="T167" s="99"/>
      <c r="U167" s="99"/>
      <c r="V167" s="99"/>
      <c r="W167" s="99"/>
      <c r="X167" s="99"/>
      <c r="Y167" s="189"/>
      <c r="Z167" s="205">
        <v>44742</v>
      </c>
      <c r="AA167" s="101">
        <v>0.39615149599999999</v>
      </c>
      <c r="AB167" s="101">
        <v>0.62067775099999989</v>
      </c>
      <c r="AC167" s="101">
        <v>0.80796801858296041</v>
      </c>
      <c r="AD167" s="101">
        <v>1.166066161969078</v>
      </c>
      <c r="AE167" s="101">
        <v>1.5734136795899392</v>
      </c>
      <c r="AF167" s="227">
        <v>0.50911754162161627</v>
      </c>
      <c r="AG167" s="227">
        <v>1.166066161969078</v>
      </c>
      <c r="AI167" s="227"/>
      <c r="AJ167" s="189"/>
      <c r="AK167" s="99"/>
      <c r="AL167" s="227"/>
      <c r="AM167" s="227"/>
      <c r="AN167" s="227"/>
      <c r="AO167" s="227"/>
      <c r="AP167" s="227"/>
      <c r="AQ167" s="227"/>
      <c r="AR167" s="227"/>
      <c r="AS167" s="227"/>
      <c r="AT167" s="227"/>
      <c r="AU167" s="227"/>
      <c r="AV167" s="227"/>
      <c r="AW167" s="227"/>
      <c r="AX167" s="227"/>
      <c r="AY167" s="227"/>
      <c r="AZ167" s="189"/>
      <c r="BA167" s="105"/>
      <c r="BB167" s="227"/>
      <c r="BC167" s="227"/>
      <c r="BD167" s="227"/>
      <c r="BE167" s="227"/>
      <c r="BF167" s="99"/>
      <c r="BG167" s="99"/>
      <c r="BH167" s="99"/>
      <c r="BI167" s="99"/>
      <c r="BJ167" s="99"/>
      <c r="BK167" s="99"/>
      <c r="BL167" s="227"/>
      <c r="BM167" s="227"/>
      <c r="BN167" s="227"/>
      <c r="BO167" s="227"/>
      <c r="BP167" s="227"/>
      <c r="BQ167" s="227"/>
      <c r="BR167" s="189"/>
      <c r="BS167" s="99"/>
      <c r="BT167" s="227"/>
      <c r="BU167" s="227"/>
      <c r="BV167" s="227"/>
      <c r="BW167" s="227"/>
      <c r="BX167" s="227"/>
      <c r="BY167" s="227"/>
      <c r="BZ167" s="227"/>
      <c r="CA167" s="122"/>
      <c r="CB167" s="227"/>
      <c r="CC167" s="227"/>
      <c r="CD167" s="227"/>
      <c r="CE167" s="227"/>
      <c r="CF167" s="227"/>
      <c r="CG167" s="227"/>
      <c r="CH167" s="227"/>
      <c r="CI167" s="189"/>
      <c r="CJ167" s="99"/>
      <c r="CK167" s="99"/>
      <c r="CL167" s="99"/>
      <c r="CM167" s="99"/>
      <c r="CN167" s="99"/>
      <c r="CO167" s="99"/>
      <c r="CP167" s="99"/>
      <c r="CQ167" s="99"/>
      <c r="CR167" s="99"/>
      <c r="CS167" s="99"/>
      <c r="CT167" s="99"/>
      <c r="CU167" s="99"/>
      <c r="CV167" s="99"/>
      <c r="CW167" s="99"/>
      <c r="CX167" s="189"/>
      <c r="CY167" s="99"/>
      <c r="CZ167" s="99"/>
      <c r="DA167" s="99"/>
      <c r="DB167" s="99"/>
      <c r="DC167" s="99"/>
      <c r="DD167" s="99"/>
      <c r="DE167" s="99"/>
      <c r="DF167" s="99"/>
      <c r="DG167" s="99"/>
      <c r="DH167" s="99"/>
      <c r="DI167" s="99"/>
      <c r="DJ167" s="99"/>
      <c r="DK167" s="99"/>
    </row>
    <row r="168" spans="3:115">
      <c r="C168" s="227"/>
      <c r="D168" s="227"/>
      <c r="E168" s="227"/>
      <c r="F168" s="227"/>
      <c r="G168" s="227"/>
      <c r="H168" s="99"/>
      <c r="I168" s="99"/>
      <c r="J168" s="99"/>
      <c r="K168" s="99"/>
      <c r="L168" s="99"/>
      <c r="M168" s="189"/>
      <c r="N168" s="99"/>
      <c r="O168" s="227"/>
      <c r="P168" s="227"/>
      <c r="Q168" s="227"/>
      <c r="R168" s="227"/>
      <c r="S168" s="227"/>
      <c r="T168" s="99"/>
      <c r="U168" s="99"/>
      <c r="V168" s="99"/>
      <c r="W168" s="99"/>
      <c r="X168" s="99"/>
      <c r="Y168" s="189">
        <v>44742</v>
      </c>
      <c r="Z168" s="205">
        <v>44773</v>
      </c>
      <c r="AA168" s="101">
        <v>0.38917810200000003</v>
      </c>
      <c r="AB168" s="101">
        <v>0.60042704400000002</v>
      </c>
      <c r="AC168" s="101">
        <v>0.7824864821969516</v>
      </c>
      <c r="AD168" s="101">
        <v>1.1148602636011573</v>
      </c>
      <c r="AE168" s="101">
        <v>1.5054897296402403</v>
      </c>
      <c r="AF168" s="227">
        <v>0.44997093457763149</v>
      </c>
      <c r="AG168" s="227">
        <v>1.1148602636011573</v>
      </c>
      <c r="AI168" s="227"/>
      <c r="AJ168" s="189"/>
      <c r="AK168" s="99"/>
      <c r="AL168" s="227"/>
      <c r="AM168" s="227"/>
      <c r="AN168" s="227"/>
      <c r="AO168" s="227"/>
      <c r="AP168" s="227"/>
      <c r="AQ168" s="227"/>
      <c r="AR168" s="227"/>
      <c r="AS168" s="227"/>
      <c r="AT168" s="227"/>
      <c r="AU168" s="227"/>
      <c r="AV168" s="227"/>
      <c r="AW168" s="227"/>
      <c r="AX168" s="227"/>
      <c r="AY168" s="227"/>
      <c r="AZ168" s="189"/>
      <c r="BA168" s="105"/>
      <c r="BB168" s="227"/>
      <c r="BC168" s="227"/>
      <c r="BD168" s="227"/>
      <c r="BE168" s="227"/>
      <c r="BF168" s="99"/>
      <c r="BG168" s="99"/>
      <c r="BH168" s="99"/>
      <c r="BI168" s="99"/>
      <c r="BJ168" s="99"/>
      <c r="BK168" s="99"/>
      <c r="BL168" s="227"/>
      <c r="BM168" s="227"/>
      <c r="BN168" s="227"/>
      <c r="BO168" s="227"/>
      <c r="BP168" s="227"/>
      <c r="BQ168" s="227"/>
      <c r="BR168" s="189"/>
      <c r="BS168" s="99"/>
      <c r="BT168" s="227"/>
      <c r="BU168" s="227"/>
      <c r="BV168" s="227"/>
      <c r="BW168" s="227"/>
      <c r="BX168" s="227"/>
      <c r="BY168" s="227"/>
      <c r="BZ168" s="227"/>
      <c r="CA168" s="122"/>
      <c r="CB168" s="227"/>
      <c r="CC168" s="227"/>
      <c r="CD168" s="227"/>
      <c r="CE168" s="227"/>
      <c r="CF168" s="227"/>
      <c r="CG168" s="227"/>
      <c r="CH168" s="227"/>
      <c r="CI168" s="189"/>
      <c r="CJ168" s="99"/>
      <c r="CK168" s="99"/>
      <c r="CL168" s="99"/>
      <c r="CM168" s="99"/>
      <c r="CN168" s="99"/>
      <c r="CO168" s="99"/>
      <c r="CP168" s="99"/>
      <c r="CQ168" s="99"/>
      <c r="CR168" s="99"/>
      <c r="CS168" s="99"/>
      <c r="CT168" s="99"/>
      <c r="CU168" s="99"/>
      <c r="CV168" s="99"/>
      <c r="CW168" s="99"/>
      <c r="CX168" s="189"/>
      <c r="CY168" s="99"/>
      <c r="CZ168" s="99"/>
      <c r="DA168" s="99"/>
      <c r="DB168" s="99"/>
      <c r="DC168" s="99"/>
      <c r="DD168" s="99"/>
      <c r="DE168" s="99"/>
      <c r="DF168" s="99"/>
      <c r="DG168" s="99"/>
      <c r="DH168" s="99"/>
      <c r="DI168" s="99"/>
      <c r="DJ168" s="99"/>
      <c r="DK168" s="99"/>
    </row>
    <row r="169" spans="3:115">
      <c r="C169" s="227"/>
      <c r="D169" s="227"/>
      <c r="E169" s="227"/>
      <c r="F169" s="227"/>
      <c r="G169" s="227"/>
      <c r="H169" s="99"/>
      <c r="I169" s="99"/>
      <c r="J169" s="99"/>
      <c r="K169" s="99"/>
      <c r="L169" s="99"/>
      <c r="M169" s="189"/>
      <c r="N169" s="99"/>
      <c r="O169" s="227"/>
      <c r="P169" s="227"/>
      <c r="Q169" s="227"/>
      <c r="R169" s="227"/>
      <c r="S169" s="227"/>
      <c r="T169" s="99"/>
      <c r="U169" s="99"/>
      <c r="V169" s="99"/>
      <c r="W169" s="99"/>
      <c r="X169" s="99"/>
      <c r="Y169" s="189"/>
      <c r="Z169" s="205">
        <v>44804</v>
      </c>
      <c r="AA169" s="101">
        <v>0.385446287</v>
      </c>
      <c r="AB169" s="101">
        <v>0.63085246400000006</v>
      </c>
      <c r="AC169" s="101">
        <v>0.76758659898204307</v>
      </c>
      <c r="AD169" s="101">
        <v>1.1638580729138985</v>
      </c>
      <c r="AE169" s="101">
        <v>1.5649148890017801</v>
      </c>
      <c r="AF169" s="227">
        <v>0.46488870347301209</v>
      </c>
      <c r="AG169" s="227">
        <v>1.1638580729138985</v>
      </c>
      <c r="AI169" s="227"/>
      <c r="AJ169" s="189"/>
      <c r="AK169" s="99"/>
      <c r="AL169" s="227"/>
      <c r="AM169" s="227"/>
      <c r="AN169" s="227"/>
      <c r="AO169" s="227"/>
      <c r="AP169" s="227"/>
      <c r="AQ169" s="227"/>
      <c r="AR169" s="227"/>
      <c r="AS169" s="227"/>
      <c r="AT169" s="227"/>
      <c r="AU169" s="227"/>
      <c r="AV169" s="227"/>
      <c r="AW169" s="227"/>
      <c r="AX169" s="227"/>
      <c r="AY169" s="227"/>
      <c r="AZ169" s="189"/>
      <c r="BA169" s="105"/>
      <c r="BB169" s="227"/>
      <c r="BC169" s="227"/>
      <c r="BD169" s="227"/>
      <c r="BE169" s="227"/>
      <c r="BF169" s="99"/>
      <c r="BG169" s="99"/>
      <c r="BH169" s="99"/>
      <c r="BI169" s="99"/>
      <c r="BJ169" s="99"/>
      <c r="BK169" s="99"/>
      <c r="BL169" s="227"/>
      <c r="BM169" s="227"/>
      <c r="BN169" s="227"/>
      <c r="BO169" s="227"/>
      <c r="BP169" s="227"/>
      <c r="BQ169" s="227"/>
      <c r="BR169" s="189"/>
      <c r="BS169" s="99"/>
      <c r="BT169" s="227"/>
      <c r="BU169" s="227"/>
      <c r="BV169" s="227"/>
      <c r="BW169" s="227"/>
      <c r="BX169" s="227"/>
      <c r="BY169" s="227"/>
      <c r="BZ169" s="227"/>
      <c r="CA169" s="122"/>
      <c r="CB169" s="227"/>
      <c r="CC169" s="227"/>
      <c r="CD169" s="227"/>
      <c r="CE169" s="227"/>
      <c r="CF169" s="227"/>
      <c r="CG169" s="227"/>
      <c r="CH169" s="227"/>
      <c r="CI169" s="189"/>
      <c r="CJ169" s="99"/>
      <c r="CK169" s="99"/>
      <c r="CL169" s="99"/>
      <c r="CM169" s="99"/>
      <c r="CN169" s="99"/>
      <c r="CO169" s="99"/>
      <c r="CP169" s="99"/>
      <c r="CQ169" s="99"/>
      <c r="CR169" s="99"/>
      <c r="CS169" s="99"/>
      <c r="CT169" s="99"/>
      <c r="CU169" s="99"/>
      <c r="CV169" s="99"/>
      <c r="CW169" s="99"/>
      <c r="CX169" s="189"/>
      <c r="CY169" s="99"/>
      <c r="CZ169" s="99"/>
      <c r="DA169" s="99"/>
      <c r="DB169" s="99"/>
      <c r="DC169" s="99"/>
      <c r="DD169" s="99"/>
      <c r="DE169" s="99"/>
      <c r="DF169" s="99"/>
      <c r="DG169" s="99"/>
      <c r="DH169" s="99"/>
      <c r="DI169" s="99"/>
      <c r="DJ169" s="99"/>
      <c r="DK169" s="99"/>
    </row>
    <row r="170" spans="3:115">
      <c r="C170" s="227"/>
      <c r="D170" s="227"/>
      <c r="E170" s="227"/>
      <c r="F170" s="227"/>
      <c r="G170" s="227"/>
      <c r="H170" s="99"/>
      <c r="I170" s="99"/>
      <c r="J170" s="99"/>
      <c r="K170" s="99"/>
      <c r="L170" s="99"/>
      <c r="M170" s="189"/>
      <c r="N170" s="99"/>
      <c r="O170" s="227"/>
      <c r="P170" s="227"/>
      <c r="Q170" s="227"/>
      <c r="R170" s="227"/>
      <c r="S170" s="227"/>
      <c r="T170" s="99"/>
      <c r="U170" s="99"/>
      <c r="V170" s="99"/>
      <c r="W170" s="99"/>
      <c r="X170" s="99"/>
      <c r="Y170" s="189"/>
      <c r="Z170" s="205">
        <v>44834</v>
      </c>
      <c r="AA170" s="101">
        <v>0.38945860800000004</v>
      </c>
      <c r="AB170" s="101">
        <v>0.62292395499999997</v>
      </c>
      <c r="AC170" s="101">
        <v>0.76718451506773921</v>
      </c>
      <c r="AD170" s="101">
        <v>1.1437196631921851</v>
      </c>
      <c r="AE170" s="101">
        <v>1.5236981678954593</v>
      </c>
      <c r="AF170" s="227">
        <v>0.47376433478786673</v>
      </c>
      <c r="AG170" s="227">
        <v>1.1437196631921851</v>
      </c>
      <c r="AI170" s="227"/>
      <c r="AJ170" s="189"/>
      <c r="AK170" s="99"/>
      <c r="AL170" s="227"/>
      <c r="AM170" s="227"/>
      <c r="AN170" s="227"/>
      <c r="AO170" s="227"/>
      <c r="AP170" s="227"/>
      <c r="AQ170" s="227"/>
      <c r="AR170" s="227"/>
      <c r="AS170" s="227"/>
      <c r="AT170" s="227"/>
      <c r="AU170" s="227"/>
      <c r="AV170" s="227"/>
      <c r="AW170" s="227"/>
      <c r="AX170" s="227"/>
      <c r="AY170" s="227"/>
      <c r="AZ170" s="189"/>
      <c r="BA170" s="105"/>
      <c r="BB170" s="227"/>
      <c r="BC170" s="227"/>
      <c r="BD170" s="227"/>
      <c r="BE170" s="227"/>
      <c r="BF170" s="99"/>
      <c r="BG170" s="99"/>
      <c r="BH170" s="99"/>
      <c r="BI170" s="99"/>
      <c r="BJ170" s="99"/>
      <c r="BK170" s="99"/>
      <c r="BL170" s="227"/>
      <c r="BM170" s="227"/>
      <c r="BN170" s="227"/>
      <c r="BO170" s="227"/>
      <c r="BP170" s="227"/>
      <c r="BQ170" s="227"/>
      <c r="BR170" s="189"/>
      <c r="BS170" s="99"/>
      <c r="BT170" s="227"/>
      <c r="BU170" s="227"/>
      <c r="BV170" s="227"/>
      <c r="BW170" s="227"/>
      <c r="BX170" s="227"/>
      <c r="BY170" s="227"/>
      <c r="BZ170" s="227"/>
      <c r="CA170" s="122"/>
      <c r="CB170" s="227"/>
      <c r="CC170" s="227"/>
      <c r="CD170" s="227"/>
      <c r="CE170" s="227"/>
      <c r="CF170" s="227"/>
      <c r="CG170" s="227"/>
      <c r="CH170" s="227"/>
      <c r="CI170" s="189"/>
      <c r="CJ170" s="99"/>
      <c r="CK170" s="99"/>
      <c r="CL170" s="99"/>
      <c r="CM170" s="99"/>
      <c r="CN170" s="99"/>
      <c r="CO170" s="99"/>
      <c r="CP170" s="99"/>
      <c r="CQ170" s="99"/>
      <c r="CR170" s="99"/>
      <c r="CS170" s="99"/>
      <c r="CT170" s="99"/>
      <c r="CU170" s="99"/>
      <c r="CV170" s="99"/>
      <c r="CW170" s="99"/>
      <c r="CX170" s="189"/>
      <c r="CY170" s="99"/>
      <c r="CZ170" s="99"/>
      <c r="DA170" s="99"/>
      <c r="DB170" s="99"/>
      <c r="DC170" s="99"/>
      <c r="DD170" s="99"/>
      <c r="DE170" s="99"/>
      <c r="DF170" s="99"/>
      <c r="DG170" s="99"/>
      <c r="DH170" s="99"/>
      <c r="DI170" s="99"/>
      <c r="DJ170" s="99"/>
      <c r="DK170" s="99"/>
    </row>
    <row r="171" spans="3:115">
      <c r="C171" s="227"/>
      <c r="D171" s="227"/>
      <c r="E171" s="227"/>
      <c r="F171" s="227"/>
      <c r="G171" s="227"/>
      <c r="H171" s="99"/>
      <c r="I171" s="99"/>
      <c r="J171" s="99"/>
      <c r="K171" s="99"/>
      <c r="L171" s="99"/>
      <c r="M171" s="189"/>
      <c r="N171" s="99"/>
      <c r="O171" s="227"/>
      <c r="P171" s="227"/>
      <c r="Q171" s="227"/>
      <c r="R171" s="227"/>
      <c r="S171" s="227"/>
      <c r="T171" s="99"/>
      <c r="U171" s="99"/>
      <c r="V171" s="99"/>
      <c r="W171" s="99"/>
      <c r="X171" s="99"/>
      <c r="Y171" s="189"/>
      <c r="Z171" s="205">
        <v>44865</v>
      </c>
      <c r="AA171" s="101">
        <v>0.39119644799999997</v>
      </c>
      <c r="AB171" s="101">
        <v>0.62949681699999993</v>
      </c>
      <c r="AC171" s="101">
        <v>0.767467133875122</v>
      </c>
      <c r="AD171" s="101">
        <v>1.1521372806544068</v>
      </c>
      <c r="AE171" s="101">
        <v>1.5361779454330962</v>
      </c>
      <c r="AF171" s="227">
        <v>0.46070248935128688</v>
      </c>
      <c r="AG171" s="227">
        <v>1.1521372806544068</v>
      </c>
      <c r="AI171" s="227"/>
      <c r="AJ171" s="189"/>
      <c r="AK171" s="99"/>
      <c r="AL171" s="227"/>
      <c r="AM171" s="227"/>
      <c r="AN171" s="227"/>
      <c r="AO171" s="227"/>
      <c r="AP171" s="227"/>
      <c r="AQ171" s="227"/>
      <c r="AR171" s="227"/>
      <c r="AS171" s="227"/>
      <c r="AT171" s="227"/>
      <c r="AU171" s="227"/>
      <c r="AV171" s="227"/>
      <c r="AW171" s="227"/>
      <c r="AX171" s="227"/>
      <c r="AY171" s="227"/>
      <c r="AZ171" s="189"/>
      <c r="BA171" s="105"/>
      <c r="BB171" s="227"/>
      <c r="BC171" s="227"/>
      <c r="BD171" s="227"/>
      <c r="BE171" s="227"/>
      <c r="BF171" s="99"/>
      <c r="BG171" s="99"/>
      <c r="BH171" s="99"/>
      <c r="BI171" s="99"/>
      <c r="BJ171" s="99"/>
      <c r="BK171" s="99"/>
      <c r="BL171" s="227"/>
      <c r="BM171" s="227"/>
      <c r="BN171" s="227"/>
      <c r="BO171" s="227"/>
      <c r="BP171" s="227"/>
      <c r="BQ171" s="227"/>
      <c r="BR171" s="189"/>
      <c r="BS171" s="99"/>
      <c r="BT171" s="227"/>
      <c r="BU171" s="227"/>
      <c r="BV171" s="227"/>
      <c r="BW171" s="227"/>
      <c r="BX171" s="227"/>
      <c r="BY171" s="227"/>
      <c r="BZ171" s="227"/>
      <c r="CA171" s="122"/>
      <c r="CB171" s="227"/>
      <c r="CC171" s="227"/>
      <c r="CD171" s="227"/>
      <c r="CE171" s="227"/>
      <c r="CF171" s="227"/>
      <c r="CG171" s="227"/>
      <c r="CH171" s="227"/>
      <c r="CI171" s="189"/>
      <c r="CJ171" s="99"/>
      <c r="CK171" s="99"/>
      <c r="CL171" s="99"/>
      <c r="CM171" s="99"/>
      <c r="CN171" s="99"/>
      <c r="CO171" s="99"/>
      <c r="CP171" s="99"/>
      <c r="CQ171" s="99"/>
      <c r="CR171" s="99"/>
      <c r="CS171" s="99"/>
      <c r="CT171" s="99"/>
      <c r="CU171" s="99"/>
      <c r="CV171" s="99"/>
      <c r="CW171" s="99"/>
      <c r="CX171" s="189"/>
      <c r="CY171" s="99"/>
      <c r="CZ171" s="99"/>
      <c r="DA171" s="99"/>
      <c r="DB171" s="99"/>
      <c r="DC171" s="99"/>
      <c r="DD171" s="99"/>
      <c r="DE171" s="99"/>
      <c r="DF171" s="99"/>
      <c r="DG171" s="99"/>
      <c r="DH171" s="99"/>
      <c r="DI171" s="99"/>
      <c r="DJ171" s="99"/>
      <c r="DK171" s="99"/>
    </row>
    <row r="172" spans="3:115">
      <c r="C172" s="227"/>
      <c r="D172" s="227"/>
      <c r="E172" s="227"/>
      <c r="F172" s="227"/>
      <c r="G172" s="227"/>
      <c r="H172" s="99"/>
      <c r="I172" s="99"/>
      <c r="J172" s="99"/>
      <c r="K172" s="99"/>
      <c r="L172" s="99"/>
      <c r="M172" s="189"/>
      <c r="N172" s="99"/>
      <c r="O172" s="227"/>
      <c r="P172" s="227"/>
      <c r="Q172" s="227"/>
      <c r="R172" s="227"/>
      <c r="S172" s="227"/>
      <c r="T172" s="99"/>
      <c r="U172" s="99"/>
      <c r="V172" s="99"/>
      <c r="W172" s="99"/>
      <c r="X172" s="99"/>
      <c r="Y172" s="189"/>
      <c r="Z172" s="205">
        <v>44895</v>
      </c>
      <c r="AA172" s="101">
        <v>0.38722308500000002</v>
      </c>
      <c r="AB172" s="101">
        <v>0.64681335900000003</v>
      </c>
      <c r="AC172" s="101">
        <v>0.75307572004588319</v>
      </c>
      <c r="AD172" s="101">
        <v>1.1745815861291669</v>
      </c>
      <c r="AE172" s="101">
        <v>1.5565494092020007</v>
      </c>
      <c r="AF172" s="227">
        <v>0.52302327815989202</v>
      </c>
      <c r="AG172" s="227">
        <v>1.1745815861291669</v>
      </c>
      <c r="AI172" s="227"/>
      <c r="AJ172" s="189"/>
      <c r="AK172" s="99"/>
      <c r="AL172" s="227"/>
      <c r="AM172" s="227"/>
      <c r="AN172" s="227"/>
      <c r="AO172" s="227"/>
      <c r="AP172" s="227"/>
      <c r="AQ172" s="227"/>
      <c r="AR172" s="227"/>
      <c r="AS172" s="227"/>
      <c r="AT172" s="227"/>
      <c r="AU172" s="227"/>
      <c r="AV172" s="227"/>
      <c r="AW172" s="227"/>
      <c r="AX172" s="227"/>
      <c r="AY172" s="227"/>
      <c r="AZ172" s="189"/>
      <c r="BA172" s="105"/>
      <c r="BB172" s="227"/>
      <c r="BC172" s="227"/>
      <c r="BD172" s="227"/>
      <c r="BE172" s="227"/>
      <c r="BF172" s="99"/>
      <c r="BG172" s="99"/>
      <c r="BH172" s="99"/>
      <c r="BI172" s="99"/>
      <c r="BJ172" s="99"/>
      <c r="BK172" s="99"/>
      <c r="BL172" s="227"/>
      <c r="BM172" s="227"/>
      <c r="BN172" s="227"/>
      <c r="BO172" s="227"/>
      <c r="BP172" s="227"/>
      <c r="BQ172" s="227"/>
      <c r="BR172" s="189"/>
      <c r="BS172" s="99"/>
      <c r="BT172" s="227"/>
      <c r="BU172" s="227"/>
      <c r="BV172" s="227"/>
      <c r="BW172" s="227"/>
      <c r="BX172" s="227"/>
      <c r="BY172" s="227"/>
      <c r="BZ172" s="227"/>
      <c r="CA172" s="122"/>
      <c r="CB172" s="227"/>
      <c r="CC172" s="227"/>
      <c r="CD172" s="227"/>
      <c r="CE172" s="227"/>
      <c r="CF172" s="227"/>
      <c r="CG172" s="227"/>
      <c r="CH172" s="227"/>
      <c r="CI172" s="189"/>
      <c r="CJ172" s="99"/>
      <c r="CK172" s="99"/>
      <c r="CL172" s="99"/>
      <c r="CM172" s="99"/>
      <c r="CN172" s="99"/>
      <c r="CO172" s="99"/>
      <c r="CP172" s="99"/>
      <c r="CQ172" s="99"/>
      <c r="CR172" s="99"/>
      <c r="CS172" s="99"/>
      <c r="CT172" s="99"/>
      <c r="CU172" s="99"/>
      <c r="CV172" s="99"/>
      <c r="CW172" s="99"/>
      <c r="CX172" s="189"/>
      <c r="CY172" s="99"/>
      <c r="CZ172" s="99"/>
      <c r="DA172" s="99"/>
      <c r="DB172" s="99"/>
      <c r="DC172" s="99"/>
      <c r="DD172" s="99"/>
      <c r="DE172" s="99"/>
      <c r="DF172" s="99"/>
      <c r="DG172" s="99"/>
      <c r="DH172" s="99"/>
      <c r="DI172" s="99"/>
      <c r="DJ172" s="99"/>
      <c r="DK172" s="99"/>
    </row>
    <row r="173" spans="3:115">
      <c r="C173" s="227"/>
      <c r="D173" s="227"/>
      <c r="E173" s="227"/>
      <c r="F173" s="227"/>
      <c r="G173" s="227"/>
      <c r="H173" s="99"/>
      <c r="I173" s="99"/>
      <c r="J173" s="99"/>
      <c r="K173" s="99"/>
      <c r="L173" s="99"/>
      <c r="M173" s="189"/>
      <c r="N173" s="99"/>
      <c r="O173" s="227"/>
      <c r="P173" s="227"/>
      <c r="Q173" s="227"/>
      <c r="R173" s="227"/>
      <c r="S173" s="227"/>
      <c r="T173" s="99"/>
      <c r="U173" s="99"/>
      <c r="V173" s="99"/>
      <c r="W173" s="99"/>
      <c r="X173" s="99"/>
      <c r="Y173" s="189"/>
      <c r="Z173" s="205">
        <v>44926</v>
      </c>
      <c r="AA173" s="101">
        <v>0.36104426000000001</v>
      </c>
      <c r="AB173" s="101">
        <v>0.62801145899999999</v>
      </c>
      <c r="AC173" s="101">
        <v>0.69151230059078639</v>
      </c>
      <c r="AD173" s="101">
        <v>1.1257299293292187</v>
      </c>
      <c r="AE173" s="101">
        <v>1.5009698038527775</v>
      </c>
      <c r="AF173" s="227">
        <v>0.47847634755148349</v>
      </c>
      <c r="AG173" s="227">
        <v>1.1257299293292187</v>
      </c>
      <c r="AI173" s="227"/>
      <c r="AJ173" s="189"/>
      <c r="AK173" s="99"/>
      <c r="AL173" s="227"/>
      <c r="AM173" s="227"/>
      <c r="AN173" s="227"/>
      <c r="AO173" s="227"/>
      <c r="AP173" s="227"/>
      <c r="AQ173" s="227"/>
      <c r="AR173" s="227"/>
      <c r="AS173" s="227"/>
      <c r="AT173" s="227"/>
      <c r="AU173" s="227"/>
      <c r="AV173" s="227"/>
      <c r="AW173" s="227"/>
      <c r="AX173" s="227"/>
      <c r="AY173" s="227"/>
      <c r="AZ173" s="189"/>
      <c r="BA173" s="105"/>
      <c r="BB173" s="227"/>
      <c r="BC173" s="227"/>
      <c r="BD173" s="227"/>
      <c r="BE173" s="227"/>
      <c r="BF173" s="99"/>
      <c r="BG173" s="99"/>
      <c r="BH173" s="99"/>
      <c r="BI173" s="99"/>
      <c r="BJ173" s="99"/>
      <c r="BK173" s="99"/>
      <c r="BL173" s="227"/>
      <c r="BM173" s="227"/>
      <c r="BN173" s="227"/>
      <c r="BO173" s="227"/>
      <c r="BP173" s="227"/>
      <c r="BQ173" s="227"/>
      <c r="BR173" s="189"/>
      <c r="BS173" s="99"/>
      <c r="BT173" s="227"/>
      <c r="BU173" s="227"/>
      <c r="BV173" s="227"/>
      <c r="BW173" s="227"/>
      <c r="BX173" s="227"/>
      <c r="BY173" s="227"/>
      <c r="BZ173" s="227"/>
      <c r="CA173" s="122"/>
      <c r="CB173" s="227"/>
      <c r="CC173" s="227"/>
      <c r="CD173" s="227"/>
      <c r="CE173" s="227"/>
      <c r="CF173" s="227"/>
      <c r="CG173" s="227"/>
      <c r="CH173" s="227"/>
      <c r="CI173" s="189"/>
      <c r="CJ173" s="99"/>
      <c r="CK173" s="99"/>
      <c r="CL173" s="99"/>
      <c r="CM173" s="99"/>
      <c r="CN173" s="99"/>
      <c r="CO173" s="99"/>
      <c r="CP173" s="99"/>
      <c r="CQ173" s="99"/>
      <c r="CR173" s="99"/>
      <c r="CS173" s="99"/>
      <c r="CT173" s="99"/>
      <c r="CU173" s="99"/>
      <c r="CV173" s="99"/>
      <c r="CW173" s="99"/>
      <c r="CX173" s="189"/>
      <c r="CY173" s="99"/>
      <c r="CZ173" s="99"/>
      <c r="DA173" s="99"/>
      <c r="DB173" s="99"/>
      <c r="DC173" s="99"/>
      <c r="DD173" s="99"/>
      <c r="DE173" s="99"/>
      <c r="DF173" s="99"/>
      <c r="DG173" s="99"/>
      <c r="DH173" s="99"/>
      <c r="DI173" s="99"/>
      <c r="DJ173" s="99"/>
      <c r="DK173" s="99"/>
    </row>
    <row r="174" spans="3:115">
      <c r="C174" s="227"/>
      <c r="D174" s="227"/>
      <c r="E174" s="227"/>
      <c r="F174" s="227"/>
      <c r="G174" s="227"/>
      <c r="H174" s="99"/>
      <c r="I174" s="99"/>
      <c r="J174" s="99"/>
      <c r="K174" s="99"/>
      <c r="L174" s="99"/>
      <c r="M174" s="189"/>
      <c r="N174" s="99"/>
      <c r="O174" s="227"/>
      <c r="P174" s="227"/>
      <c r="Q174" s="227"/>
      <c r="R174" s="227"/>
      <c r="S174" s="227"/>
      <c r="T174" s="99"/>
      <c r="U174" s="99"/>
      <c r="V174" s="99"/>
      <c r="W174" s="99"/>
      <c r="X174" s="99"/>
      <c r="Y174" s="189"/>
      <c r="Z174" s="205">
        <v>44957</v>
      </c>
      <c r="AA174" s="101">
        <v>0.37119013499999998</v>
      </c>
      <c r="AB174" s="101">
        <v>0.63572897799999994</v>
      </c>
      <c r="AC174" s="101">
        <v>0.71219096617223365</v>
      </c>
      <c r="AD174" s="101">
        <v>1.1409967802746577</v>
      </c>
      <c r="AE174" s="101">
        <v>1.5283352471792788</v>
      </c>
      <c r="AF174" s="227">
        <v>0.47719904635072669</v>
      </c>
      <c r="AG174" s="227">
        <v>1.1409967802746577</v>
      </c>
      <c r="AI174" s="227"/>
      <c r="AJ174" s="189"/>
      <c r="AK174" s="99"/>
      <c r="AL174" s="227"/>
      <c r="AM174" s="227"/>
      <c r="AN174" s="227"/>
      <c r="AO174" s="227"/>
      <c r="AP174" s="227"/>
      <c r="AQ174" s="227"/>
      <c r="AR174" s="227"/>
      <c r="AS174" s="227"/>
      <c r="AT174" s="227"/>
      <c r="AU174" s="227"/>
      <c r="AV174" s="227"/>
      <c r="AW174" s="227"/>
      <c r="AX174" s="227"/>
      <c r="AY174" s="227"/>
      <c r="AZ174" s="189"/>
      <c r="BA174" s="105"/>
      <c r="BB174" s="227"/>
      <c r="BC174" s="227"/>
      <c r="BD174" s="227"/>
      <c r="BE174" s="227"/>
      <c r="BF174" s="99"/>
      <c r="BG174" s="99"/>
      <c r="BH174" s="99"/>
      <c r="BI174" s="99"/>
      <c r="BJ174" s="99"/>
      <c r="BK174" s="99"/>
      <c r="BL174" s="227"/>
      <c r="BM174" s="227"/>
      <c r="BN174" s="227"/>
      <c r="BO174" s="227"/>
      <c r="BP174" s="227"/>
      <c r="BQ174" s="227"/>
      <c r="BR174" s="189"/>
      <c r="BS174" s="99"/>
      <c r="BT174" s="227"/>
      <c r="BU174" s="227"/>
      <c r="BV174" s="227"/>
      <c r="BW174" s="227"/>
      <c r="BX174" s="227"/>
      <c r="BY174" s="227"/>
      <c r="BZ174" s="227"/>
      <c r="CA174" s="122"/>
      <c r="CB174" s="227"/>
      <c r="CC174" s="227"/>
      <c r="CD174" s="227"/>
      <c r="CE174" s="227"/>
      <c r="CF174" s="227"/>
      <c r="CG174" s="227"/>
      <c r="CH174" s="227"/>
      <c r="CI174" s="189"/>
      <c r="CJ174" s="99"/>
      <c r="CK174" s="99"/>
      <c r="CL174" s="99"/>
      <c r="CM174" s="99"/>
      <c r="CN174" s="99"/>
      <c r="CO174" s="99"/>
      <c r="CP174" s="99"/>
      <c r="CQ174" s="99"/>
      <c r="CR174" s="99"/>
      <c r="CS174" s="99"/>
      <c r="CT174" s="99"/>
      <c r="CU174" s="99"/>
      <c r="CV174" s="99"/>
      <c r="CW174" s="99"/>
      <c r="CX174" s="189"/>
      <c r="CY174" s="99"/>
      <c r="CZ174" s="99"/>
      <c r="DA174" s="99"/>
      <c r="DB174" s="99"/>
      <c r="DC174" s="99"/>
      <c r="DD174" s="99"/>
      <c r="DE174" s="99"/>
      <c r="DF174" s="99"/>
      <c r="DG174" s="99"/>
      <c r="DH174" s="99"/>
      <c r="DI174" s="99"/>
      <c r="DJ174" s="99"/>
      <c r="DK174" s="99"/>
    </row>
    <row r="175" spans="3:115">
      <c r="C175" s="227"/>
      <c r="D175" s="227"/>
      <c r="E175" s="227"/>
      <c r="F175" s="227"/>
      <c r="G175" s="227"/>
      <c r="H175" s="99"/>
      <c r="I175" s="99"/>
      <c r="J175" s="99"/>
      <c r="K175" s="99"/>
      <c r="L175" s="99"/>
      <c r="M175" s="189"/>
      <c r="N175" s="99"/>
      <c r="O175" s="227"/>
      <c r="P175" s="227"/>
      <c r="Q175" s="227"/>
      <c r="R175" s="227"/>
      <c r="S175" s="227"/>
      <c r="T175" s="99"/>
      <c r="U175" s="99"/>
      <c r="V175" s="99"/>
      <c r="W175" s="99"/>
      <c r="X175" s="99"/>
      <c r="Y175" s="189"/>
      <c r="Z175" s="205">
        <v>44985</v>
      </c>
      <c r="AA175" s="101">
        <v>0.35135091200000002</v>
      </c>
      <c r="AB175" s="101">
        <v>0.59651183299999999</v>
      </c>
      <c r="AC175" s="101">
        <v>0.67050668650112977</v>
      </c>
      <c r="AD175" s="101">
        <v>1.067598716244099</v>
      </c>
      <c r="AE175" s="101">
        <v>1.4572850131190827</v>
      </c>
      <c r="AF175" s="227">
        <v>0.42891957324006624</v>
      </c>
      <c r="AG175" s="227">
        <v>1.067598716244099</v>
      </c>
      <c r="AI175" s="227"/>
      <c r="AJ175" s="189"/>
      <c r="AK175" s="99"/>
      <c r="AL175" s="227"/>
      <c r="AM175" s="227"/>
      <c r="AN175" s="227"/>
      <c r="AO175" s="227"/>
      <c r="AP175" s="227"/>
      <c r="AQ175" s="227"/>
      <c r="AR175" s="227"/>
      <c r="AS175" s="227"/>
      <c r="AT175" s="227"/>
      <c r="AU175" s="227"/>
      <c r="AV175" s="227"/>
      <c r="AW175" s="227"/>
      <c r="AX175" s="227"/>
      <c r="AY175" s="227"/>
      <c r="AZ175" s="189"/>
      <c r="BA175" s="105"/>
      <c r="BB175" s="227"/>
      <c r="BC175" s="227"/>
      <c r="BD175" s="227"/>
      <c r="BE175" s="227"/>
      <c r="BF175" s="99"/>
      <c r="BG175" s="99"/>
      <c r="BH175" s="99"/>
      <c r="BI175" s="99"/>
      <c r="BJ175" s="99"/>
      <c r="BK175" s="99"/>
      <c r="BL175" s="227"/>
      <c r="BM175" s="227"/>
      <c r="BN175" s="227"/>
      <c r="BO175" s="227"/>
      <c r="BP175" s="227"/>
      <c r="BQ175" s="227"/>
      <c r="BR175" s="189"/>
      <c r="BS175" s="99"/>
      <c r="BT175" s="227"/>
      <c r="BU175" s="227"/>
      <c r="BV175" s="227"/>
      <c r="BW175" s="227"/>
      <c r="BX175" s="227"/>
      <c r="BY175" s="227"/>
      <c r="BZ175" s="227"/>
      <c r="CA175" s="122"/>
      <c r="CB175" s="227"/>
      <c r="CC175" s="227"/>
      <c r="CD175" s="227"/>
      <c r="CE175" s="227"/>
      <c r="CF175" s="227"/>
      <c r="CG175" s="227"/>
      <c r="CH175" s="227"/>
      <c r="CI175" s="189"/>
      <c r="CJ175" s="99"/>
      <c r="CK175" s="99"/>
      <c r="CL175" s="99"/>
      <c r="CM175" s="99"/>
      <c r="CN175" s="99"/>
      <c r="CO175" s="99"/>
      <c r="CP175" s="99"/>
      <c r="CQ175" s="99"/>
      <c r="CR175" s="99"/>
      <c r="CS175" s="99"/>
      <c r="CT175" s="99"/>
      <c r="CU175" s="99"/>
      <c r="CV175" s="99"/>
      <c r="CW175" s="99"/>
      <c r="CX175" s="189"/>
      <c r="CY175" s="99"/>
      <c r="CZ175" s="99"/>
      <c r="DA175" s="99"/>
      <c r="DB175" s="99"/>
      <c r="DC175" s="99"/>
      <c r="DD175" s="99"/>
      <c r="DE175" s="99"/>
      <c r="DF175" s="99"/>
      <c r="DG175" s="99"/>
      <c r="DH175" s="99"/>
      <c r="DI175" s="99"/>
      <c r="DJ175" s="99"/>
      <c r="DK175" s="99"/>
    </row>
    <row r="176" spans="3:115">
      <c r="C176" s="227"/>
      <c r="D176" s="227"/>
      <c r="E176" s="227"/>
      <c r="F176" s="227"/>
      <c r="G176" s="227"/>
      <c r="H176" s="99"/>
      <c r="I176" s="99"/>
      <c r="J176" s="99"/>
      <c r="K176" s="99"/>
      <c r="L176" s="99"/>
      <c r="M176" s="189"/>
      <c r="N176" s="99"/>
      <c r="O176" s="227"/>
      <c r="P176" s="227"/>
      <c r="Q176" s="227"/>
      <c r="R176" s="227"/>
      <c r="S176" s="227"/>
      <c r="T176" s="99"/>
      <c r="U176" s="99"/>
      <c r="V176" s="99"/>
      <c r="W176" s="99"/>
      <c r="X176" s="99"/>
      <c r="Y176" s="189"/>
      <c r="Z176" s="205">
        <v>45016</v>
      </c>
      <c r="AA176" s="101">
        <v>0.34647800000000001</v>
      </c>
      <c r="AB176" s="101">
        <v>0.58966384199999999</v>
      </c>
      <c r="AC176" s="101">
        <v>0.65882455979938748</v>
      </c>
      <c r="AD176" s="101">
        <v>1.053126360498116</v>
      </c>
      <c r="AE176" s="101">
        <v>1.437473254158081</v>
      </c>
      <c r="AF176" s="227">
        <v>0.41251189780533981</v>
      </c>
      <c r="AG176" s="227">
        <v>1.053126360498116</v>
      </c>
      <c r="AI176" s="227"/>
      <c r="AJ176" s="189"/>
      <c r="AK176" s="99"/>
      <c r="AL176" s="227"/>
      <c r="AM176" s="227"/>
      <c r="AN176" s="227"/>
      <c r="AO176" s="227"/>
      <c r="AP176" s="227"/>
      <c r="AQ176" s="227"/>
      <c r="AR176" s="227"/>
      <c r="AS176" s="227"/>
      <c r="AT176" s="227"/>
      <c r="AU176" s="227"/>
      <c r="AV176" s="227"/>
      <c r="AW176" s="227"/>
      <c r="AX176" s="227"/>
      <c r="AY176" s="227"/>
      <c r="AZ176" s="189"/>
      <c r="BA176" s="105"/>
      <c r="BB176" s="227"/>
      <c r="BC176" s="227"/>
      <c r="BD176" s="227"/>
      <c r="BE176" s="227"/>
      <c r="BF176" s="99"/>
      <c r="BG176" s="99"/>
      <c r="BH176" s="99"/>
      <c r="BI176" s="99"/>
      <c r="BJ176" s="99"/>
      <c r="BK176" s="99"/>
      <c r="BL176" s="227"/>
      <c r="BM176" s="227"/>
      <c r="BN176" s="227"/>
      <c r="BO176" s="227"/>
      <c r="BP176" s="227"/>
      <c r="BQ176" s="227"/>
      <c r="BR176" s="189"/>
      <c r="BS176" s="99"/>
      <c r="BT176" s="227"/>
      <c r="BU176" s="227"/>
      <c r="BV176" s="227"/>
      <c r="BW176" s="227"/>
      <c r="BX176" s="227"/>
      <c r="BY176" s="227"/>
      <c r="BZ176" s="227"/>
      <c r="CA176" s="122"/>
      <c r="CB176" s="227"/>
      <c r="CC176" s="227"/>
      <c r="CD176" s="227"/>
      <c r="CE176" s="227"/>
      <c r="CF176" s="227"/>
      <c r="CG176" s="227"/>
      <c r="CH176" s="227"/>
      <c r="CI176" s="189"/>
      <c r="CJ176" s="99"/>
      <c r="CK176" s="99"/>
      <c r="CL176" s="99"/>
      <c r="CM176" s="99"/>
      <c r="CN176" s="99"/>
      <c r="CO176" s="99"/>
      <c r="CP176" s="99"/>
      <c r="CQ176" s="99"/>
      <c r="CR176" s="99"/>
      <c r="CS176" s="99"/>
      <c r="CT176" s="99"/>
      <c r="CU176" s="99"/>
      <c r="CV176" s="99"/>
      <c r="CW176" s="99"/>
      <c r="CX176" s="189"/>
      <c r="CY176" s="99"/>
      <c r="CZ176" s="99"/>
      <c r="DA176" s="99"/>
      <c r="DB176" s="99"/>
      <c r="DC176" s="99"/>
      <c r="DD176" s="99"/>
      <c r="DE176" s="99"/>
      <c r="DF176" s="99"/>
      <c r="DG176" s="99"/>
      <c r="DH176" s="99"/>
      <c r="DI176" s="99"/>
      <c r="DJ176" s="99"/>
      <c r="DK176" s="99"/>
    </row>
    <row r="177" spans="3:115">
      <c r="C177" s="227"/>
      <c r="D177" s="227"/>
      <c r="E177" s="227"/>
      <c r="F177" s="227"/>
      <c r="G177" s="227"/>
      <c r="H177" s="99"/>
      <c r="I177" s="99"/>
      <c r="J177" s="99"/>
      <c r="K177" s="99"/>
      <c r="L177" s="99"/>
      <c r="M177" s="189"/>
      <c r="N177" s="99"/>
      <c r="O177" s="227"/>
      <c r="P177" s="227"/>
      <c r="Q177" s="227"/>
      <c r="R177" s="227"/>
      <c r="S177" s="227"/>
      <c r="T177" s="99"/>
      <c r="U177" s="99"/>
      <c r="V177" s="99"/>
      <c r="W177" s="99"/>
      <c r="X177" s="99"/>
      <c r="Y177" s="189"/>
      <c r="Z177" s="205">
        <v>45046</v>
      </c>
      <c r="AA177" s="101">
        <v>0.36064360499999998</v>
      </c>
      <c r="AB177" s="101">
        <v>0.58567900499999992</v>
      </c>
      <c r="AC177" s="101">
        <v>0.68790817309598851</v>
      </c>
      <c r="AD177" s="101">
        <v>1.049891988558016</v>
      </c>
      <c r="AE177" s="101">
        <v>1.4391071535023663</v>
      </c>
      <c r="AF177" s="227">
        <v>0.39368897732989305</v>
      </c>
      <c r="AG177" s="227">
        <v>1.049891988558016</v>
      </c>
      <c r="AI177" s="227"/>
      <c r="AJ177" s="189"/>
      <c r="AK177" s="99"/>
      <c r="AL177" s="227"/>
      <c r="AM177" s="227"/>
      <c r="AN177" s="227"/>
      <c r="AO177" s="227"/>
      <c r="AP177" s="227"/>
      <c r="AQ177" s="227"/>
      <c r="AR177" s="227"/>
      <c r="AS177" s="227"/>
      <c r="AT177" s="227"/>
      <c r="AU177" s="227"/>
      <c r="AV177" s="227"/>
      <c r="AW177" s="227"/>
      <c r="AX177" s="227"/>
      <c r="AY177" s="227"/>
      <c r="AZ177" s="189"/>
      <c r="BA177" s="105"/>
      <c r="BB177" s="227"/>
      <c r="BC177" s="227"/>
      <c r="BD177" s="227"/>
      <c r="BE177" s="227"/>
      <c r="BF177" s="99"/>
      <c r="BG177" s="99"/>
      <c r="BH177" s="99"/>
      <c r="BI177" s="99"/>
      <c r="BJ177" s="99"/>
      <c r="BK177" s="99"/>
      <c r="BL177" s="227"/>
      <c r="BM177" s="227"/>
      <c r="BN177" s="227"/>
      <c r="BO177" s="227"/>
      <c r="BP177" s="227"/>
      <c r="BQ177" s="227"/>
      <c r="BR177" s="189"/>
      <c r="BS177" s="99"/>
      <c r="BT177" s="227"/>
      <c r="BU177" s="227"/>
      <c r="BV177" s="227"/>
      <c r="BW177" s="227"/>
      <c r="BX177" s="227"/>
      <c r="BY177" s="227"/>
      <c r="BZ177" s="227"/>
      <c r="CA177" s="122"/>
      <c r="CB177" s="227"/>
      <c r="CC177" s="227"/>
      <c r="CD177" s="227"/>
      <c r="CE177" s="227"/>
      <c r="CF177" s="227"/>
      <c r="CG177" s="227"/>
      <c r="CH177" s="227"/>
      <c r="CI177" s="189"/>
      <c r="CJ177" s="99"/>
      <c r="CK177" s="99"/>
      <c r="CL177" s="99"/>
      <c r="CM177" s="99"/>
      <c r="CN177" s="99"/>
      <c r="CO177" s="99"/>
      <c r="CP177" s="99"/>
      <c r="CQ177" s="99"/>
      <c r="CR177" s="99"/>
      <c r="CS177" s="99"/>
      <c r="CT177" s="99"/>
      <c r="CU177" s="99"/>
      <c r="CV177" s="99"/>
      <c r="CW177" s="99"/>
      <c r="CX177" s="189"/>
      <c r="CY177" s="99"/>
      <c r="CZ177" s="99"/>
      <c r="DA177" s="99"/>
      <c r="DB177" s="99"/>
      <c r="DC177" s="99"/>
      <c r="DD177" s="99"/>
      <c r="DE177" s="99"/>
      <c r="DF177" s="99"/>
      <c r="DG177" s="99"/>
      <c r="DH177" s="99"/>
      <c r="DI177" s="99"/>
      <c r="DJ177" s="99"/>
      <c r="DK177" s="99"/>
    </row>
    <row r="178" spans="3:115">
      <c r="C178" s="227"/>
      <c r="D178" s="227"/>
      <c r="E178" s="227"/>
      <c r="F178" s="227"/>
      <c r="G178" s="227"/>
      <c r="H178" s="99"/>
      <c r="I178" s="99"/>
      <c r="J178" s="99"/>
      <c r="K178" s="99"/>
      <c r="L178" s="99"/>
      <c r="M178" s="189"/>
      <c r="N178" s="99"/>
      <c r="O178" s="227"/>
      <c r="P178" s="227"/>
      <c r="Q178" s="227"/>
      <c r="R178" s="227"/>
      <c r="S178" s="227"/>
      <c r="T178" s="99"/>
      <c r="U178" s="99"/>
      <c r="V178" s="99"/>
      <c r="W178" s="99"/>
      <c r="X178" s="99"/>
      <c r="Y178" s="189"/>
      <c r="Z178" s="205">
        <v>45077</v>
      </c>
      <c r="AA178" s="101">
        <v>0.35884609200000001</v>
      </c>
      <c r="AB178" s="101">
        <v>0.57765193000000004</v>
      </c>
      <c r="AC178" s="101">
        <v>0.68169179588636597</v>
      </c>
      <c r="AD178" s="101">
        <v>1.0319791492662644</v>
      </c>
      <c r="AE178" s="101">
        <v>1.4086927766920128</v>
      </c>
      <c r="AF178" s="227">
        <v>0.39137131046480167</v>
      </c>
      <c r="AG178" s="227">
        <v>1.0319791492662644</v>
      </c>
      <c r="AI178" s="227"/>
      <c r="AJ178" s="189"/>
      <c r="AK178" s="99"/>
      <c r="AL178" s="227"/>
      <c r="AM178" s="227"/>
      <c r="AN178" s="227"/>
      <c r="AO178" s="227"/>
      <c r="AP178" s="227"/>
      <c r="AQ178" s="227"/>
      <c r="AR178" s="227"/>
      <c r="AS178" s="227"/>
      <c r="AT178" s="227"/>
      <c r="AU178" s="227"/>
      <c r="AV178" s="227"/>
      <c r="AW178" s="227"/>
      <c r="AX178" s="227"/>
      <c r="AY178" s="227"/>
      <c r="AZ178" s="189"/>
      <c r="BA178" s="105"/>
      <c r="BB178" s="227"/>
      <c r="BC178" s="227"/>
      <c r="BD178" s="227"/>
      <c r="BE178" s="227"/>
      <c r="BF178" s="99"/>
      <c r="BG178" s="99"/>
      <c r="BH178" s="99"/>
      <c r="BI178" s="99"/>
      <c r="BJ178" s="99"/>
      <c r="BK178" s="99"/>
      <c r="BL178" s="227"/>
      <c r="BM178" s="227"/>
      <c r="BN178" s="227"/>
      <c r="BO178" s="227"/>
      <c r="BP178" s="227"/>
      <c r="BQ178" s="227"/>
      <c r="BR178" s="189"/>
      <c r="BS178" s="99"/>
      <c r="BT178" s="227"/>
      <c r="BU178" s="227"/>
      <c r="BV178" s="227"/>
      <c r="BW178" s="227"/>
      <c r="BX178" s="227"/>
      <c r="BY178" s="227"/>
      <c r="BZ178" s="227"/>
      <c r="CA178" s="122"/>
      <c r="CB178" s="227"/>
      <c r="CC178" s="227"/>
      <c r="CD178" s="227"/>
      <c r="CE178" s="227"/>
      <c r="CF178" s="227"/>
      <c r="CG178" s="227"/>
      <c r="CH178" s="227"/>
      <c r="CI178" s="189"/>
      <c r="CJ178" s="99"/>
      <c r="CK178" s="99"/>
      <c r="CL178" s="99"/>
      <c r="CM178" s="99"/>
      <c r="CN178" s="99"/>
      <c r="CO178" s="99"/>
      <c r="CP178" s="99"/>
      <c r="CQ178" s="99"/>
      <c r="CR178" s="99"/>
      <c r="CS178" s="99"/>
      <c r="CT178" s="99"/>
      <c r="CU178" s="99"/>
      <c r="CV178" s="99"/>
      <c r="CW178" s="99"/>
      <c r="CX178" s="189"/>
      <c r="CY178" s="99"/>
      <c r="CZ178" s="99"/>
      <c r="DA178" s="99"/>
      <c r="DB178" s="99"/>
      <c r="DC178" s="99"/>
      <c r="DD178" s="99"/>
      <c r="DE178" s="99"/>
      <c r="DF178" s="99"/>
      <c r="DG178" s="99"/>
      <c r="DH178" s="99"/>
      <c r="DI178" s="99"/>
      <c r="DJ178" s="99"/>
      <c r="DK178" s="99"/>
    </row>
    <row r="179" spans="3:115">
      <c r="C179" s="227"/>
      <c r="D179" s="227"/>
      <c r="E179" s="227"/>
      <c r="F179" s="227"/>
      <c r="G179" s="227"/>
      <c r="H179" s="99"/>
      <c r="I179" s="99"/>
      <c r="J179" s="99"/>
      <c r="K179" s="99"/>
      <c r="L179" s="99"/>
      <c r="M179" s="189"/>
      <c r="N179" s="99"/>
      <c r="O179" s="227"/>
      <c r="P179" s="227"/>
      <c r="Q179" s="227"/>
      <c r="R179" s="227"/>
      <c r="S179" s="227"/>
      <c r="T179" s="99"/>
      <c r="U179" s="99"/>
      <c r="V179" s="99"/>
      <c r="W179" s="99"/>
      <c r="X179" s="99"/>
      <c r="Y179" s="189"/>
      <c r="Z179" s="205">
        <v>45107</v>
      </c>
      <c r="AA179" s="101">
        <v>0.36450740700000001</v>
      </c>
      <c r="AB179" s="101">
        <v>0.56927962799999998</v>
      </c>
      <c r="AC179" s="101">
        <v>0.68058158554667603</v>
      </c>
      <c r="AD179" s="101">
        <v>1.0018845846950508</v>
      </c>
      <c r="AE179" s="101">
        <v>1.3702793676149991</v>
      </c>
      <c r="AF179" s="227">
        <v>0.35399116913917289</v>
      </c>
      <c r="AG179" s="227">
        <v>1.0018845846950508</v>
      </c>
      <c r="AI179" s="227"/>
      <c r="AJ179" s="189"/>
      <c r="AK179" s="99"/>
      <c r="AL179" s="227"/>
      <c r="AM179" s="227"/>
      <c r="AN179" s="227"/>
      <c r="AO179" s="227"/>
      <c r="AP179" s="227"/>
      <c r="AQ179" s="227"/>
      <c r="AR179" s="227"/>
      <c r="AS179" s="227"/>
      <c r="AT179" s="227"/>
      <c r="AU179" s="227"/>
      <c r="AV179" s="227"/>
      <c r="AW179" s="227"/>
      <c r="AX179" s="227"/>
      <c r="AY179" s="227"/>
      <c r="AZ179" s="189"/>
      <c r="BA179" s="105"/>
      <c r="BB179" s="227"/>
      <c r="BC179" s="227"/>
      <c r="BD179" s="227"/>
      <c r="BE179" s="227"/>
      <c r="BF179" s="99"/>
      <c r="BG179" s="99"/>
      <c r="BH179" s="99"/>
      <c r="BI179" s="99"/>
      <c r="BJ179" s="99"/>
      <c r="BK179" s="99"/>
      <c r="BL179" s="227"/>
      <c r="BM179" s="227"/>
      <c r="BN179" s="227"/>
      <c r="BO179" s="227"/>
      <c r="BP179" s="227"/>
      <c r="BQ179" s="227"/>
      <c r="BR179" s="189"/>
      <c r="BS179" s="99"/>
      <c r="BT179" s="227"/>
      <c r="BU179" s="227"/>
      <c r="BV179" s="227"/>
      <c r="BW179" s="227"/>
      <c r="BX179" s="227"/>
      <c r="BY179" s="227"/>
      <c r="BZ179" s="227"/>
      <c r="CA179" s="122"/>
      <c r="CB179" s="227"/>
      <c r="CC179" s="227"/>
      <c r="CD179" s="227"/>
      <c r="CE179" s="227"/>
      <c r="CF179" s="227"/>
      <c r="CG179" s="227"/>
      <c r="CH179" s="227"/>
      <c r="CI179" s="189"/>
      <c r="CJ179" s="99"/>
      <c r="CK179" s="99"/>
      <c r="CL179" s="99"/>
      <c r="CM179" s="99"/>
      <c r="CN179" s="99"/>
      <c r="CO179" s="99"/>
      <c r="CP179" s="99"/>
      <c r="CQ179" s="99"/>
      <c r="CR179" s="99"/>
      <c r="CS179" s="99"/>
      <c r="CT179" s="99"/>
      <c r="CU179" s="99"/>
      <c r="CV179" s="99"/>
      <c r="CW179" s="99"/>
      <c r="CX179" s="189"/>
      <c r="CY179" s="99"/>
      <c r="CZ179" s="99"/>
      <c r="DA179" s="99"/>
      <c r="DB179" s="99"/>
      <c r="DC179" s="99"/>
      <c r="DD179" s="99"/>
      <c r="DE179" s="99"/>
      <c r="DF179" s="99"/>
      <c r="DG179" s="99"/>
      <c r="DH179" s="99"/>
      <c r="DI179" s="99"/>
      <c r="DJ179" s="99"/>
      <c r="DK179" s="99"/>
    </row>
    <row r="180" spans="3:115">
      <c r="C180" s="227"/>
      <c r="D180" s="227"/>
      <c r="E180" s="227"/>
      <c r="F180" s="227"/>
      <c r="G180" s="227"/>
      <c r="H180" s="99"/>
      <c r="I180" s="99"/>
      <c r="J180" s="99"/>
      <c r="K180" s="99"/>
      <c r="L180" s="99"/>
      <c r="M180" s="189"/>
      <c r="N180" s="99"/>
      <c r="O180" s="227"/>
      <c r="P180" s="227"/>
      <c r="Q180" s="227"/>
      <c r="R180" s="227"/>
      <c r="S180" s="227"/>
      <c r="T180" s="99"/>
      <c r="U180" s="99"/>
      <c r="V180" s="99"/>
      <c r="W180" s="99"/>
      <c r="X180" s="99"/>
      <c r="Y180" s="189">
        <v>45107</v>
      </c>
      <c r="Z180" s="205">
        <v>45138</v>
      </c>
      <c r="AA180" s="101">
        <v>0.36634166699999998</v>
      </c>
      <c r="AB180" s="101">
        <v>0.5649889010000001</v>
      </c>
      <c r="AC180" s="101">
        <v>0.67957049788949819</v>
      </c>
      <c r="AD180" s="101">
        <v>0.9902723172255774</v>
      </c>
      <c r="AE180" s="101">
        <v>1.3496026963519852</v>
      </c>
      <c r="AF180" s="227">
        <v>0.36264283676113546</v>
      </c>
      <c r="AG180" s="227">
        <v>0.9902723172255774</v>
      </c>
      <c r="AI180" s="227"/>
      <c r="AJ180" s="189"/>
      <c r="AK180" s="99"/>
      <c r="AL180" s="227"/>
      <c r="AM180" s="227"/>
      <c r="AN180" s="227"/>
      <c r="AO180" s="227"/>
      <c r="AP180" s="227"/>
      <c r="AQ180" s="227"/>
      <c r="AR180" s="227"/>
      <c r="AS180" s="227"/>
      <c r="AT180" s="227"/>
      <c r="AU180" s="227"/>
      <c r="AV180" s="227"/>
      <c r="AW180" s="227"/>
      <c r="AX180" s="227"/>
      <c r="AY180" s="227"/>
      <c r="AZ180" s="189"/>
      <c r="BA180" s="105"/>
      <c r="BB180" s="227"/>
      <c r="BC180" s="227"/>
      <c r="BD180" s="227"/>
      <c r="BE180" s="227"/>
      <c r="BF180" s="99"/>
      <c r="BG180" s="99"/>
      <c r="BH180" s="99"/>
      <c r="BI180" s="99"/>
      <c r="BJ180" s="99"/>
      <c r="BK180" s="99"/>
      <c r="BL180" s="227"/>
      <c r="BM180" s="227"/>
      <c r="BN180" s="227"/>
      <c r="BO180" s="227"/>
      <c r="BP180" s="227"/>
      <c r="BQ180" s="227"/>
      <c r="BR180" s="189"/>
      <c r="BS180" s="99"/>
      <c r="BT180" s="227"/>
      <c r="BU180" s="227"/>
      <c r="BV180" s="227"/>
      <c r="BW180" s="227"/>
      <c r="BX180" s="227"/>
      <c r="BY180" s="227"/>
      <c r="BZ180" s="227"/>
      <c r="CA180" s="122"/>
      <c r="CB180" s="227"/>
      <c r="CC180" s="227"/>
      <c r="CD180" s="227"/>
      <c r="CE180" s="227"/>
      <c r="CF180" s="227"/>
      <c r="CG180" s="227"/>
      <c r="CH180" s="227"/>
      <c r="CI180" s="189"/>
      <c r="CJ180" s="99"/>
      <c r="CK180" s="99"/>
      <c r="CL180" s="99"/>
      <c r="CM180" s="99"/>
      <c r="CN180" s="99"/>
      <c r="CO180" s="99"/>
      <c r="CP180" s="99"/>
      <c r="CQ180" s="99"/>
      <c r="CR180" s="99"/>
      <c r="CS180" s="99"/>
      <c r="CT180" s="99"/>
      <c r="CU180" s="99"/>
      <c r="CV180" s="99"/>
      <c r="CW180" s="99"/>
      <c r="CX180" s="189"/>
      <c r="CY180" s="99"/>
      <c r="CZ180" s="99"/>
      <c r="DA180" s="99"/>
      <c r="DB180" s="99"/>
      <c r="DC180" s="99"/>
      <c r="DD180" s="99"/>
      <c r="DE180" s="99"/>
      <c r="DF180" s="99"/>
      <c r="DG180" s="99"/>
      <c r="DH180" s="99"/>
      <c r="DI180" s="99"/>
      <c r="DJ180" s="99"/>
      <c r="DK180" s="99"/>
    </row>
    <row r="181" spans="3:115">
      <c r="C181" s="227"/>
      <c r="D181" s="227"/>
      <c r="E181" s="227"/>
      <c r="F181" s="227"/>
      <c r="G181" s="227"/>
      <c r="H181" s="99"/>
      <c r="I181" s="99"/>
      <c r="J181" s="99"/>
      <c r="K181" s="99"/>
      <c r="L181" s="99"/>
      <c r="M181" s="189"/>
      <c r="N181" s="99"/>
      <c r="O181" s="227"/>
      <c r="P181" s="227"/>
      <c r="Q181" s="227"/>
      <c r="R181" s="227"/>
      <c r="S181" s="227"/>
      <c r="T181" s="99"/>
      <c r="U181" s="99"/>
      <c r="V181" s="99"/>
      <c r="W181" s="99"/>
      <c r="X181" s="99"/>
      <c r="Y181" s="189"/>
      <c r="Z181" s="205">
        <v>45169</v>
      </c>
      <c r="AA181" s="101">
        <v>0.37563479500000002</v>
      </c>
      <c r="AB181" s="101">
        <v>0.56423143600000003</v>
      </c>
      <c r="AC181" s="101">
        <v>0.69239786348115273</v>
      </c>
      <c r="AD181" s="101">
        <v>0.98342796883959893</v>
      </c>
      <c r="AE181" s="101">
        <v>1.3442905855157468</v>
      </c>
      <c r="AF181" s="227">
        <v>0.33163756215332546</v>
      </c>
      <c r="AG181" s="227">
        <v>0.98342796883959893</v>
      </c>
      <c r="AI181" s="227"/>
      <c r="AJ181" s="189"/>
      <c r="AK181" s="99"/>
      <c r="AL181" s="227"/>
      <c r="AM181" s="227"/>
      <c r="AN181" s="227"/>
      <c r="AO181" s="227"/>
      <c r="AP181" s="227"/>
      <c r="AQ181" s="227"/>
      <c r="AR181" s="227"/>
      <c r="AS181" s="227"/>
      <c r="AT181" s="227"/>
      <c r="AU181" s="227"/>
      <c r="AV181" s="227"/>
      <c r="AW181" s="227"/>
      <c r="AX181" s="227"/>
      <c r="AY181" s="227"/>
      <c r="AZ181" s="189"/>
      <c r="BA181" s="105"/>
      <c r="BB181" s="227"/>
      <c r="BC181" s="227"/>
      <c r="BD181" s="227"/>
      <c r="BE181" s="227"/>
      <c r="BF181" s="99"/>
      <c r="BG181" s="99"/>
      <c r="BH181" s="99"/>
      <c r="BI181" s="99"/>
      <c r="BJ181" s="99"/>
      <c r="BK181" s="99"/>
      <c r="BL181" s="227"/>
      <c r="BM181" s="227"/>
      <c r="BN181" s="227"/>
      <c r="BO181" s="227"/>
      <c r="BP181" s="227"/>
      <c r="BQ181" s="227"/>
      <c r="BR181" s="189"/>
      <c r="BS181" s="99"/>
      <c r="BT181" s="227"/>
      <c r="BU181" s="227"/>
      <c r="BV181" s="227"/>
      <c r="BW181" s="227"/>
      <c r="BX181" s="227"/>
      <c r="BY181" s="227"/>
      <c r="BZ181" s="227"/>
      <c r="CA181" s="122"/>
      <c r="CB181" s="227"/>
      <c r="CC181" s="227"/>
      <c r="CD181" s="227"/>
      <c r="CE181" s="227"/>
      <c r="CF181" s="227"/>
      <c r="CG181" s="227"/>
      <c r="CH181" s="227"/>
      <c r="CI181" s="189"/>
      <c r="CJ181" s="99"/>
      <c r="CK181" s="99"/>
      <c r="CL181" s="99"/>
      <c r="CM181" s="99"/>
      <c r="CN181" s="99"/>
      <c r="CO181" s="99"/>
      <c r="CP181" s="99"/>
      <c r="CQ181" s="99"/>
      <c r="CR181" s="99"/>
      <c r="CS181" s="99"/>
      <c r="CT181" s="99"/>
      <c r="CU181" s="99"/>
      <c r="CV181" s="99"/>
      <c r="CW181" s="99"/>
      <c r="CX181" s="189"/>
      <c r="CY181" s="99"/>
      <c r="CZ181" s="99"/>
      <c r="DA181" s="99"/>
      <c r="DB181" s="99"/>
      <c r="DC181" s="99"/>
      <c r="DD181" s="99"/>
      <c r="DE181" s="99"/>
      <c r="DF181" s="99"/>
      <c r="DG181" s="99"/>
      <c r="DH181" s="99"/>
      <c r="DI181" s="99"/>
      <c r="DJ181" s="99"/>
      <c r="DK181" s="99"/>
    </row>
    <row r="182" spans="3:115">
      <c r="C182" s="227"/>
      <c r="D182" s="227"/>
      <c r="E182" s="227"/>
      <c r="F182" s="227"/>
      <c r="G182" s="227"/>
      <c r="H182" s="99"/>
      <c r="I182" s="99"/>
      <c r="J182" s="99"/>
      <c r="K182" s="99"/>
      <c r="L182" s="99"/>
      <c r="M182" s="189"/>
      <c r="N182" s="99"/>
      <c r="O182" s="227"/>
      <c r="P182" s="227"/>
      <c r="Q182" s="227"/>
      <c r="R182" s="227"/>
      <c r="S182" s="227"/>
      <c r="T182" s="99"/>
      <c r="U182" s="99"/>
      <c r="V182" s="99"/>
      <c r="W182" s="99"/>
      <c r="X182" s="99"/>
      <c r="Y182" s="189"/>
      <c r="Z182" s="205">
        <v>45199</v>
      </c>
      <c r="AA182" s="101">
        <v>0.368152541</v>
      </c>
      <c r="AB182" s="101">
        <v>0.55476188500000001</v>
      </c>
      <c r="AC182" s="101">
        <v>0.67800262653089705</v>
      </c>
      <c r="AD182" s="101">
        <v>0.96644536569938355</v>
      </c>
      <c r="AE182" s="101">
        <v>1.3246983122556626</v>
      </c>
      <c r="AF182" s="227">
        <v>0.34952258298942007</v>
      </c>
      <c r="AG182" s="227">
        <v>0.96644536569938355</v>
      </c>
      <c r="AI182" s="227"/>
      <c r="AJ182" s="189"/>
      <c r="AK182" s="99"/>
      <c r="AL182" s="227"/>
      <c r="AM182" s="227"/>
      <c r="AN182" s="227"/>
      <c r="AO182" s="227"/>
      <c r="AP182" s="227"/>
      <c r="AQ182" s="227"/>
      <c r="AR182" s="227"/>
      <c r="AS182" s="227"/>
      <c r="AT182" s="227"/>
      <c r="AU182" s="227"/>
      <c r="AV182" s="227"/>
      <c r="AW182" s="227"/>
      <c r="AX182" s="227"/>
      <c r="AY182" s="227"/>
      <c r="AZ182" s="189"/>
      <c r="BA182" s="105"/>
      <c r="BB182" s="227"/>
      <c r="BC182" s="227"/>
      <c r="BD182" s="227"/>
      <c r="BE182" s="227"/>
      <c r="BF182" s="99"/>
      <c r="BG182" s="99"/>
      <c r="BH182" s="99"/>
      <c r="BI182" s="99"/>
      <c r="BJ182" s="99"/>
      <c r="BK182" s="99"/>
      <c r="BL182" s="227"/>
      <c r="BM182" s="227"/>
      <c r="BN182" s="227"/>
      <c r="BO182" s="227"/>
      <c r="BP182" s="227"/>
      <c r="BQ182" s="227"/>
      <c r="BR182" s="189"/>
      <c r="BS182" s="99"/>
      <c r="BT182" s="227"/>
      <c r="BU182" s="227"/>
      <c r="BV182" s="227"/>
      <c r="BW182" s="227"/>
      <c r="BX182" s="227"/>
      <c r="BY182" s="227"/>
      <c r="BZ182" s="227"/>
      <c r="CA182" s="122"/>
      <c r="CB182" s="227"/>
      <c r="CC182" s="227"/>
      <c r="CD182" s="227"/>
      <c r="CE182" s="227"/>
      <c r="CF182" s="227"/>
      <c r="CG182" s="227"/>
      <c r="CH182" s="227"/>
      <c r="CI182" s="189"/>
      <c r="CJ182" s="99"/>
      <c r="CK182" s="99"/>
      <c r="CL182" s="99"/>
      <c r="CM182" s="99"/>
      <c r="CN182" s="99"/>
      <c r="CO182" s="99"/>
      <c r="CP182" s="99"/>
      <c r="CQ182" s="99"/>
      <c r="CR182" s="99"/>
      <c r="CS182" s="99"/>
      <c r="CT182" s="99"/>
      <c r="CU182" s="99"/>
      <c r="CV182" s="99"/>
      <c r="CW182" s="99"/>
      <c r="CX182" s="189"/>
      <c r="CY182" s="99"/>
      <c r="CZ182" s="99"/>
      <c r="DA182" s="99"/>
      <c r="DB182" s="99"/>
      <c r="DC182" s="99"/>
      <c r="DD182" s="99"/>
      <c r="DE182" s="99"/>
      <c r="DF182" s="99"/>
      <c r="DG182" s="99"/>
      <c r="DH182" s="99"/>
      <c r="DI182" s="99"/>
      <c r="DJ182" s="99"/>
      <c r="DK182" s="99"/>
    </row>
    <row r="183" spans="3:115">
      <c r="C183" s="227"/>
      <c r="D183" s="227"/>
      <c r="E183" s="227"/>
      <c r="F183" s="227"/>
      <c r="G183" s="227"/>
      <c r="H183" s="99"/>
      <c r="I183" s="99"/>
      <c r="J183" s="99"/>
      <c r="K183" s="99"/>
      <c r="L183" s="99"/>
      <c r="M183" s="189"/>
      <c r="N183" s="99"/>
      <c r="O183" s="227"/>
      <c r="P183" s="227"/>
      <c r="Q183" s="227"/>
      <c r="R183" s="227"/>
      <c r="S183" s="227"/>
      <c r="T183" s="99"/>
      <c r="U183" s="99"/>
      <c r="V183" s="99"/>
      <c r="W183" s="99"/>
      <c r="X183" s="99"/>
      <c r="Y183" s="189"/>
      <c r="Z183" s="205">
        <v>45230</v>
      </c>
      <c r="AA183" s="101">
        <v>0.37565690999999996</v>
      </c>
      <c r="AB183" s="101">
        <v>0.55672962500000001</v>
      </c>
      <c r="AC183" s="101">
        <v>0.68802921732635214</v>
      </c>
      <c r="AD183" s="101">
        <v>0.96541694901658215</v>
      </c>
      <c r="AE183" s="101">
        <v>1.3302699381670453</v>
      </c>
      <c r="AF183" s="227">
        <v>0.34128876525817364</v>
      </c>
      <c r="AG183" s="227">
        <v>0.96541694901658215</v>
      </c>
      <c r="AI183" s="227"/>
      <c r="AJ183" s="189"/>
      <c r="AK183" s="99"/>
      <c r="AL183" s="227"/>
      <c r="AM183" s="227"/>
      <c r="AN183" s="227"/>
      <c r="AO183" s="227"/>
      <c r="AP183" s="227"/>
      <c r="AQ183" s="227"/>
      <c r="AR183" s="227"/>
      <c r="AS183" s="227"/>
      <c r="AT183" s="227"/>
      <c r="AU183" s="227"/>
      <c r="AV183" s="227"/>
      <c r="AW183" s="227"/>
      <c r="AX183" s="227"/>
      <c r="AY183" s="227"/>
      <c r="AZ183" s="189"/>
      <c r="BA183" s="105"/>
      <c r="BB183" s="227"/>
      <c r="BC183" s="227"/>
      <c r="BD183" s="227"/>
      <c r="BE183" s="227"/>
      <c r="BF183" s="99"/>
      <c r="BG183" s="99"/>
      <c r="BH183" s="99"/>
      <c r="BI183" s="99"/>
      <c r="BJ183" s="99"/>
      <c r="BK183" s="99"/>
      <c r="BL183" s="227"/>
      <c r="BM183" s="227"/>
      <c r="BN183" s="227"/>
      <c r="BO183" s="227"/>
      <c r="BP183" s="227"/>
      <c r="BQ183" s="227"/>
      <c r="BR183" s="189"/>
      <c r="BS183" s="99"/>
      <c r="BT183" s="227"/>
      <c r="BU183" s="227"/>
      <c r="BV183" s="227"/>
      <c r="BW183" s="227"/>
      <c r="BX183" s="227"/>
      <c r="BY183" s="227"/>
      <c r="BZ183" s="227"/>
      <c r="CA183" s="122"/>
      <c r="CB183" s="227"/>
      <c r="CC183" s="227"/>
      <c r="CD183" s="227"/>
      <c r="CE183" s="227"/>
      <c r="CF183" s="227"/>
      <c r="CG183" s="227"/>
      <c r="CH183" s="227"/>
      <c r="CI183" s="189"/>
      <c r="CJ183" s="99"/>
      <c r="CK183" s="99"/>
      <c r="CL183" s="99"/>
      <c r="CM183" s="99"/>
      <c r="CN183" s="99"/>
      <c r="CO183" s="99"/>
      <c r="CP183" s="99"/>
      <c r="CQ183" s="99"/>
      <c r="CR183" s="99"/>
      <c r="CS183" s="99"/>
      <c r="CT183" s="99"/>
      <c r="CU183" s="99"/>
      <c r="CV183" s="99"/>
      <c r="CW183" s="99"/>
      <c r="CX183" s="189"/>
      <c r="CY183" s="99"/>
      <c r="CZ183" s="99"/>
      <c r="DA183" s="99"/>
      <c r="DB183" s="99"/>
      <c r="DC183" s="99"/>
      <c r="DD183" s="99"/>
      <c r="DE183" s="99"/>
      <c r="DF183" s="99"/>
      <c r="DG183" s="123"/>
      <c r="DH183" s="124"/>
    </row>
    <row r="184" spans="3:115">
      <c r="C184" s="227"/>
      <c r="D184" s="227"/>
      <c r="E184" s="227"/>
      <c r="F184" s="227"/>
      <c r="G184" s="227"/>
      <c r="H184" s="99"/>
      <c r="I184" s="99"/>
      <c r="J184" s="99"/>
      <c r="K184" s="99"/>
      <c r="L184" s="99"/>
      <c r="M184" s="189"/>
      <c r="N184" s="99"/>
      <c r="O184" s="227"/>
      <c r="P184" s="227"/>
      <c r="Q184" s="227"/>
      <c r="R184" s="227"/>
      <c r="S184" s="227"/>
      <c r="T184" s="99"/>
      <c r="U184" s="99"/>
      <c r="V184" s="99"/>
      <c r="W184" s="99"/>
      <c r="X184" s="99"/>
      <c r="Y184" s="189"/>
      <c r="Z184" s="205">
        <v>45260</v>
      </c>
      <c r="AA184" s="101">
        <v>0.35484217699999998</v>
      </c>
      <c r="AB184" s="101">
        <v>0.56432147999999993</v>
      </c>
      <c r="AC184" s="101">
        <v>0.64351288633594739</v>
      </c>
      <c r="AD184" s="101">
        <v>0.97170624352178203</v>
      </c>
      <c r="AE184" s="101">
        <v>1.3482258662224416</v>
      </c>
      <c r="AF184" s="227">
        <v>0.31780470585810044</v>
      </c>
      <c r="AG184" s="227">
        <v>0.97170624352178203</v>
      </c>
      <c r="AI184" s="227"/>
      <c r="AJ184" s="189"/>
      <c r="AK184" s="99"/>
      <c r="AL184" s="227"/>
      <c r="AM184" s="227"/>
      <c r="AN184" s="227"/>
      <c r="AO184" s="227"/>
      <c r="AP184" s="227"/>
      <c r="AQ184" s="227"/>
      <c r="AR184" s="227"/>
      <c r="AS184" s="227"/>
      <c r="AT184" s="227"/>
      <c r="AU184" s="227"/>
      <c r="AV184" s="227"/>
      <c r="AW184" s="227"/>
      <c r="AX184" s="227"/>
      <c r="AY184" s="227"/>
      <c r="AZ184" s="189"/>
      <c r="BA184" s="105"/>
      <c r="BB184" s="227"/>
      <c r="BC184" s="227"/>
      <c r="BD184" s="227"/>
      <c r="BE184" s="227"/>
      <c r="BF184" s="99"/>
      <c r="BG184" s="99"/>
      <c r="BH184" s="99"/>
      <c r="BI184" s="99"/>
      <c r="BJ184" s="99"/>
      <c r="BK184" s="99"/>
      <c r="BL184" s="227"/>
      <c r="BM184" s="227"/>
      <c r="BN184" s="227"/>
      <c r="BO184" s="227"/>
      <c r="BP184" s="227"/>
      <c r="BQ184" s="227"/>
      <c r="BR184" s="189"/>
      <c r="BS184" s="99"/>
      <c r="BT184" s="227"/>
      <c r="BU184" s="227"/>
      <c r="BV184" s="227"/>
      <c r="BW184" s="227"/>
      <c r="BX184" s="227"/>
      <c r="BY184" s="227"/>
      <c r="BZ184" s="227"/>
      <c r="CA184" s="122"/>
      <c r="CB184" s="227"/>
      <c r="CC184" s="227"/>
      <c r="CD184" s="227"/>
      <c r="CE184" s="227"/>
      <c r="CF184" s="227"/>
      <c r="CG184" s="227"/>
      <c r="CH184" s="227"/>
      <c r="CI184" s="189"/>
      <c r="CJ184" s="99"/>
      <c r="CK184" s="99"/>
      <c r="CL184" s="99"/>
      <c r="CM184" s="99"/>
      <c r="CN184" s="99"/>
      <c r="CO184" s="99"/>
      <c r="CP184" s="99"/>
      <c r="CQ184" s="99"/>
      <c r="CR184" s="99"/>
      <c r="CS184" s="99"/>
      <c r="CT184" s="99"/>
      <c r="CU184" s="99"/>
      <c r="CV184" s="99"/>
      <c r="CW184" s="99"/>
      <c r="CX184" s="189"/>
      <c r="CY184" s="99"/>
      <c r="CZ184" s="99"/>
      <c r="DA184" s="99"/>
      <c r="DB184" s="99"/>
      <c r="DC184" s="99"/>
      <c r="DD184" s="99"/>
      <c r="DE184" s="99"/>
      <c r="DF184" s="99"/>
      <c r="DG184" s="125"/>
      <c r="DH184" s="126"/>
    </row>
    <row r="185" spans="3:115">
      <c r="C185" s="227"/>
      <c r="D185" s="227"/>
      <c r="E185" s="227"/>
      <c r="F185" s="227"/>
      <c r="G185" s="227"/>
      <c r="H185" s="99"/>
      <c r="I185" s="99"/>
      <c r="J185" s="99"/>
      <c r="K185" s="99"/>
      <c r="L185" s="99"/>
      <c r="M185" s="189"/>
      <c r="N185" s="99"/>
      <c r="O185" s="227"/>
      <c r="P185" s="227"/>
      <c r="Q185" s="227"/>
      <c r="R185" s="227"/>
      <c r="S185" s="227"/>
      <c r="T185" s="99"/>
      <c r="U185" s="99"/>
      <c r="V185" s="99"/>
      <c r="W185" s="99"/>
      <c r="X185" s="99"/>
      <c r="Y185" s="189"/>
      <c r="Z185" s="205">
        <v>45291</v>
      </c>
      <c r="AA185" s="101">
        <v>0.35209776799999998</v>
      </c>
      <c r="AB185" s="101">
        <v>0.58539826100000003</v>
      </c>
      <c r="AC185" s="101">
        <v>0.63274517375354322</v>
      </c>
      <c r="AD185" s="101">
        <v>0.99896357620399279</v>
      </c>
      <c r="AE185" s="101">
        <v>1.3904517533900449</v>
      </c>
      <c r="AF185" s="227">
        <v>0.34531033720316995</v>
      </c>
      <c r="AG185" s="227">
        <v>0.99896357620399279</v>
      </c>
      <c r="AI185" s="227"/>
      <c r="AJ185" s="189"/>
      <c r="AK185" s="99"/>
      <c r="AL185" s="227"/>
      <c r="AM185" s="227"/>
      <c r="AN185" s="227"/>
      <c r="AO185" s="227"/>
      <c r="AP185" s="227"/>
      <c r="AQ185" s="227"/>
      <c r="AR185" s="227"/>
      <c r="AS185" s="227"/>
      <c r="AT185" s="227"/>
      <c r="AU185" s="227"/>
      <c r="AV185" s="227"/>
      <c r="AW185" s="227"/>
      <c r="AX185" s="227"/>
      <c r="AY185" s="227"/>
      <c r="AZ185" s="189"/>
      <c r="BA185" s="105"/>
      <c r="BB185" s="227"/>
      <c r="BC185" s="227"/>
      <c r="BD185" s="227"/>
      <c r="BE185" s="227"/>
      <c r="BF185" s="99"/>
      <c r="BG185" s="99"/>
      <c r="BH185" s="99"/>
      <c r="BI185" s="99"/>
      <c r="BJ185" s="99"/>
      <c r="BK185" s="99"/>
      <c r="BL185" s="227"/>
      <c r="BM185" s="227"/>
      <c r="BN185" s="227"/>
      <c r="BO185" s="227"/>
      <c r="BP185" s="227"/>
      <c r="BQ185" s="227"/>
      <c r="BR185" s="189"/>
      <c r="BS185" s="99"/>
      <c r="BT185" s="227"/>
      <c r="BU185" s="227"/>
      <c r="BV185" s="227"/>
      <c r="BW185" s="227"/>
      <c r="BX185" s="227"/>
      <c r="BY185" s="227"/>
      <c r="BZ185" s="227"/>
      <c r="CA185" s="122"/>
      <c r="CB185" s="227"/>
      <c r="CC185" s="227"/>
      <c r="CD185" s="227"/>
      <c r="CE185" s="227"/>
      <c r="CF185" s="227"/>
      <c r="CG185" s="227"/>
      <c r="CH185" s="227"/>
      <c r="CI185" s="189"/>
      <c r="CJ185" s="99"/>
      <c r="CK185" s="99"/>
      <c r="CL185" s="99"/>
      <c r="CM185" s="99"/>
      <c r="CN185" s="99"/>
      <c r="CO185" s="99"/>
      <c r="CP185" s="99"/>
      <c r="CQ185" s="99"/>
      <c r="CR185" s="99"/>
      <c r="CS185" s="99"/>
      <c r="CT185" s="99"/>
      <c r="CU185" s="99"/>
      <c r="CV185" s="99"/>
      <c r="CW185" s="99"/>
      <c r="CX185" s="189"/>
      <c r="CY185" s="99"/>
      <c r="CZ185" s="99"/>
      <c r="DA185" s="99"/>
      <c r="DB185" s="99"/>
      <c r="DC185" s="99"/>
      <c r="DD185" s="99"/>
      <c r="DE185" s="99"/>
      <c r="DF185" s="99"/>
      <c r="DG185" s="125"/>
      <c r="DH185" s="126"/>
    </row>
    <row r="186" spans="3:115">
      <c r="C186" s="227"/>
      <c r="D186" s="227"/>
      <c r="E186" s="227"/>
      <c r="F186" s="227"/>
      <c r="G186" s="227"/>
      <c r="H186" s="99"/>
      <c r="I186" s="99"/>
      <c r="J186" s="99"/>
      <c r="K186" s="99"/>
      <c r="L186" s="99"/>
      <c r="M186" s="189"/>
      <c r="N186" s="99"/>
      <c r="O186" s="227"/>
      <c r="P186" s="227"/>
      <c r="Q186" s="227"/>
      <c r="R186" s="227"/>
      <c r="S186" s="227"/>
      <c r="T186" s="99"/>
      <c r="U186" s="99"/>
      <c r="V186" s="99"/>
      <c r="W186" s="99"/>
      <c r="X186" s="99"/>
      <c r="Y186" s="189"/>
      <c r="Z186" s="205">
        <v>45322</v>
      </c>
      <c r="AA186" s="101">
        <v>0.36138649199999995</v>
      </c>
      <c r="AB186" s="101">
        <v>0.58683914000000004</v>
      </c>
      <c r="AC186" s="101">
        <v>0.65529723044511012</v>
      </c>
      <c r="AD186" s="101">
        <v>1.009751782204162</v>
      </c>
      <c r="AE186" s="101">
        <v>1.4322033221047796</v>
      </c>
      <c r="AF186" s="227">
        <v>0.32770698350132033</v>
      </c>
      <c r="AG186" s="227">
        <v>1.009751782204162</v>
      </c>
      <c r="AI186" s="227"/>
      <c r="AJ186" s="189"/>
      <c r="AK186" s="99"/>
      <c r="AL186" s="227"/>
      <c r="AM186" s="227"/>
      <c r="AN186" s="227"/>
      <c r="AO186" s="227"/>
      <c r="AP186" s="227"/>
      <c r="AQ186" s="227"/>
      <c r="AR186" s="227"/>
      <c r="AS186" s="227"/>
      <c r="AT186" s="227"/>
      <c r="AU186" s="227"/>
      <c r="AV186" s="227"/>
      <c r="AW186" s="227"/>
      <c r="AX186" s="227"/>
      <c r="AY186" s="227"/>
      <c r="AZ186" s="189"/>
      <c r="BA186" s="105"/>
      <c r="BB186" s="227"/>
      <c r="BC186" s="227"/>
      <c r="BD186" s="227"/>
      <c r="BE186" s="227"/>
      <c r="BF186" s="99"/>
      <c r="BG186" s="99"/>
      <c r="BH186" s="99"/>
      <c r="BI186" s="99"/>
      <c r="BJ186" s="99"/>
      <c r="BK186" s="99"/>
      <c r="BL186" s="227"/>
      <c r="BM186" s="227"/>
      <c r="BN186" s="227"/>
      <c r="BO186" s="227"/>
      <c r="BP186" s="227"/>
      <c r="BQ186" s="227"/>
      <c r="BR186" s="189"/>
      <c r="BS186" s="99"/>
      <c r="BT186" s="227"/>
      <c r="BU186" s="227"/>
      <c r="BV186" s="227"/>
      <c r="BW186" s="227"/>
      <c r="BX186" s="227"/>
      <c r="BY186" s="227"/>
      <c r="BZ186" s="227"/>
      <c r="CA186" s="122"/>
      <c r="CB186" s="227"/>
      <c r="CC186" s="227"/>
      <c r="CD186" s="227"/>
      <c r="CE186" s="227"/>
      <c r="CF186" s="227"/>
      <c r="CG186" s="227"/>
      <c r="CH186" s="227"/>
      <c r="CI186" s="189"/>
      <c r="CJ186" s="99"/>
      <c r="CK186" s="99"/>
      <c r="CL186" s="99"/>
      <c r="CM186" s="99"/>
      <c r="CN186" s="99"/>
      <c r="CO186" s="99"/>
      <c r="CP186" s="99"/>
      <c r="CQ186" s="99"/>
      <c r="CR186" s="99"/>
      <c r="CS186" s="99"/>
      <c r="CT186" s="99"/>
      <c r="CU186" s="99"/>
      <c r="CV186" s="99"/>
      <c r="CW186" s="99"/>
      <c r="CX186" s="189"/>
      <c r="CY186" s="99"/>
      <c r="CZ186" s="99"/>
      <c r="DA186" s="99"/>
      <c r="DB186" s="99"/>
      <c r="DC186" s="99"/>
      <c r="DD186" s="99"/>
      <c r="DE186" s="99"/>
      <c r="DF186" s="99"/>
      <c r="DG186" s="125"/>
      <c r="DH186" s="126"/>
    </row>
    <row r="187" spans="3:115">
      <c r="C187" s="227"/>
      <c r="D187" s="227"/>
      <c r="E187" s="227"/>
      <c r="F187" s="227"/>
      <c r="G187" s="227"/>
      <c r="H187" s="99"/>
      <c r="I187" s="99"/>
      <c r="J187" s="99"/>
      <c r="K187" s="99"/>
      <c r="L187" s="99"/>
      <c r="M187" s="189"/>
      <c r="N187" s="99"/>
      <c r="O187" s="227"/>
      <c r="P187" s="227"/>
      <c r="Q187" s="227"/>
      <c r="R187" s="227"/>
      <c r="S187" s="227"/>
      <c r="T187" s="99"/>
      <c r="U187" s="99"/>
      <c r="V187" s="99"/>
      <c r="W187" s="99"/>
      <c r="X187" s="99"/>
      <c r="Y187" s="189"/>
      <c r="Z187" s="205">
        <v>45351</v>
      </c>
      <c r="AA187" s="101">
        <v>0.37453611599999997</v>
      </c>
      <c r="AB187" s="101">
        <v>0.59762824000000003</v>
      </c>
      <c r="AC187" s="101">
        <v>0.6765989835867755</v>
      </c>
      <c r="AD187" s="101">
        <v>1.0261341318719535</v>
      </c>
      <c r="AE187" s="101">
        <v>1.4628083067441382</v>
      </c>
      <c r="AF187" s="227">
        <v>0.35147398606409019</v>
      </c>
      <c r="AG187" s="227">
        <v>1.0261341318719535</v>
      </c>
      <c r="AI187" s="227"/>
      <c r="AJ187" s="189"/>
      <c r="AK187" s="99"/>
      <c r="AL187" s="227"/>
      <c r="AM187" s="227"/>
      <c r="AN187" s="227"/>
      <c r="AO187" s="227"/>
      <c r="AP187" s="227"/>
      <c r="AQ187" s="227"/>
      <c r="AR187" s="227"/>
      <c r="AS187" s="227"/>
      <c r="AT187" s="227"/>
      <c r="AU187" s="227"/>
      <c r="AV187" s="227"/>
      <c r="AW187" s="227"/>
      <c r="AX187" s="227"/>
      <c r="AY187" s="227"/>
      <c r="AZ187" s="189"/>
      <c r="BA187" s="105"/>
      <c r="BB187" s="227"/>
      <c r="BC187" s="227"/>
      <c r="BD187" s="227"/>
      <c r="BE187" s="227"/>
      <c r="BF187" s="99"/>
      <c r="BG187" s="99"/>
      <c r="BH187" s="99"/>
      <c r="BI187" s="99"/>
      <c r="BJ187" s="99"/>
      <c r="BK187" s="99"/>
      <c r="BL187" s="227"/>
      <c r="BM187" s="227"/>
      <c r="BN187" s="227"/>
      <c r="BO187" s="227"/>
      <c r="BP187" s="227"/>
      <c r="BQ187" s="227"/>
      <c r="BR187" s="189"/>
      <c r="BS187" s="99"/>
      <c r="BT187" s="227"/>
      <c r="BU187" s="227"/>
      <c r="BV187" s="227"/>
      <c r="BW187" s="227"/>
      <c r="BX187" s="227"/>
      <c r="BY187" s="227"/>
      <c r="BZ187" s="227"/>
      <c r="CA187" s="122"/>
      <c r="CB187" s="227"/>
      <c r="CC187" s="227"/>
      <c r="CD187" s="227"/>
      <c r="CE187" s="227"/>
      <c r="CF187" s="227"/>
      <c r="CG187" s="227"/>
      <c r="CH187" s="227"/>
      <c r="CI187" s="189"/>
      <c r="CJ187" s="99"/>
      <c r="CK187" s="99"/>
      <c r="CL187" s="99"/>
      <c r="CM187" s="99"/>
      <c r="CN187" s="99"/>
      <c r="CO187" s="99"/>
      <c r="CP187" s="99"/>
      <c r="CQ187" s="99"/>
      <c r="CR187" s="99"/>
      <c r="CS187" s="99"/>
      <c r="CT187" s="99"/>
      <c r="CU187" s="99"/>
      <c r="CV187" s="99"/>
      <c r="CW187" s="99"/>
      <c r="CX187" s="189"/>
      <c r="CY187" s="99"/>
      <c r="CZ187" s="99"/>
      <c r="DA187" s="99"/>
      <c r="DB187" s="99"/>
      <c r="DC187" s="99"/>
      <c r="DD187" s="99"/>
      <c r="DE187" s="99"/>
      <c r="DF187" s="99"/>
      <c r="DG187" s="125"/>
      <c r="DH187" s="126"/>
    </row>
    <row r="188" spans="3:115">
      <c r="C188" s="227"/>
      <c r="D188" s="227"/>
      <c r="E188" s="227"/>
      <c r="F188" s="227"/>
      <c r="G188" s="227"/>
      <c r="H188" s="99"/>
      <c r="I188" s="99"/>
      <c r="J188" s="99"/>
      <c r="K188" s="99"/>
      <c r="L188" s="99"/>
      <c r="M188" s="189"/>
      <c r="N188" s="99"/>
      <c r="O188" s="227"/>
      <c r="P188" s="227"/>
      <c r="Q188" s="227"/>
      <c r="R188" s="227"/>
      <c r="S188" s="227"/>
      <c r="T188" s="99"/>
      <c r="U188" s="99"/>
      <c r="V188" s="99"/>
      <c r="W188" s="99"/>
      <c r="X188" s="99"/>
      <c r="Y188" s="189"/>
      <c r="Z188" s="205">
        <v>45382</v>
      </c>
      <c r="AA188" s="101">
        <v>0.380483988</v>
      </c>
      <c r="AB188" s="101">
        <v>0.60468194600000003</v>
      </c>
      <c r="AC188" s="101">
        <v>0.69272619388469958</v>
      </c>
      <c r="AD188" s="101">
        <v>1.0340223744022583</v>
      </c>
      <c r="AE188" s="101">
        <v>1.5105379958512486</v>
      </c>
      <c r="AF188" s="227">
        <v>0.34515847507301517</v>
      </c>
      <c r="AG188" s="227">
        <v>1.0340223744022583</v>
      </c>
      <c r="AI188" s="227"/>
      <c r="AJ188" s="189"/>
      <c r="AK188" s="99"/>
      <c r="AL188" s="227"/>
      <c r="AM188" s="227"/>
      <c r="AN188" s="227"/>
      <c r="AO188" s="227"/>
      <c r="AP188" s="227"/>
      <c r="AQ188" s="227"/>
      <c r="AR188" s="227"/>
      <c r="AS188" s="227"/>
      <c r="AT188" s="227"/>
      <c r="AU188" s="227"/>
      <c r="AV188" s="227"/>
      <c r="AW188" s="227"/>
      <c r="AX188" s="227"/>
      <c r="AY188" s="227"/>
      <c r="AZ188" s="189"/>
      <c r="BA188" s="105"/>
      <c r="BB188" s="227"/>
      <c r="BC188" s="227"/>
      <c r="BD188" s="227"/>
      <c r="BE188" s="227"/>
      <c r="BF188" s="99"/>
      <c r="BG188" s="99"/>
      <c r="BH188" s="99"/>
      <c r="BI188" s="99"/>
      <c r="BJ188" s="99"/>
      <c r="BK188" s="99"/>
      <c r="BL188" s="227"/>
      <c r="BM188" s="227"/>
      <c r="BN188" s="227"/>
      <c r="BO188" s="227"/>
      <c r="BP188" s="227"/>
      <c r="BQ188" s="227"/>
      <c r="BR188" s="189"/>
      <c r="BS188" s="99"/>
      <c r="BT188" s="227"/>
      <c r="BU188" s="227"/>
      <c r="BV188" s="227"/>
      <c r="BW188" s="227"/>
      <c r="BX188" s="227"/>
      <c r="BY188" s="227"/>
      <c r="BZ188" s="227"/>
      <c r="CA188" s="122"/>
      <c r="CB188" s="227"/>
      <c r="CC188" s="227"/>
      <c r="CD188" s="227"/>
      <c r="CE188" s="227"/>
      <c r="CF188" s="227"/>
      <c r="CG188" s="227"/>
      <c r="CH188" s="227"/>
      <c r="CI188" s="189"/>
      <c r="CJ188" s="99"/>
      <c r="CK188" s="99"/>
      <c r="CL188" s="99"/>
      <c r="CM188" s="99"/>
      <c r="CN188" s="99"/>
      <c r="CO188" s="99"/>
      <c r="CP188" s="99"/>
      <c r="CQ188" s="99"/>
      <c r="CR188" s="99"/>
      <c r="CS188" s="99"/>
      <c r="CT188" s="99"/>
      <c r="CU188" s="99"/>
      <c r="CV188" s="99"/>
      <c r="CW188" s="99"/>
      <c r="CX188" s="189"/>
      <c r="CY188" s="99"/>
      <c r="CZ188" s="99"/>
      <c r="DA188" s="99"/>
      <c r="DB188" s="99"/>
      <c r="DC188" s="99"/>
      <c r="DD188" s="99"/>
      <c r="DE188" s="99"/>
      <c r="DF188" s="99"/>
      <c r="DG188" s="125"/>
      <c r="DH188" s="126"/>
    </row>
    <row r="189" spans="3:115">
      <c r="C189" s="227"/>
      <c r="D189" s="227"/>
      <c r="E189" s="227"/>
      <c r="F189" s="227"/>
      <c r="G189" s="227"/>
      <c r="H189" s="99"/>
      <c r="I189" s="99"/>
      <c r="J189" s="99"/>
      <c r="K189" s="99"/>
      <c r="L189" s="99"/>
      <c r="M189" s="189"/>
      <c r="N189" s="99"/>
      <c r="O189" s="227"/>
      <c r="P189" s="227"/>
      <c r="Q189" s="227"/>
      <c r="R189" s="227"/>
      <c r="S189" s="227"/>
      <c r="T189" s="99"/>
      <c r="U189" s="99"/>
      <c r="V189" s="99"/>
      <c r="W189" s="99"/>
      <c r="X189" s="99"/>
      <c r="Y189" s="189"/>
      <c r="Z189" s="205">
        <v>45412</v>
      </c>
      <c r="AA189" s="101">
        <v>0.40113974899999999</v>
      </c>
      <c r="AB189" s="101">
        <v>0.60403235099999997</v>
      </c>
      <c r="AC189" s="101">
        <v>0.74037359312906514</v>
      </c>
      <c r="AD189" s="101">
        <v>1.0405436747066807</v>
      </c>
      <c r="AE189" s="101">
        <v>1.5398618275383664</v>
      </c>
      <c r="AF189" s="227">
        <v>0.33351628591814059</v>
      </c>
      <c r="AG189" s="227">
        <v>1.0405436747066807</v>
      </c>
      <c r="AI189" s="227"/>
      <c r="AJ189" s="189"/>
      <c r="AK189" s="99"/>
      <c r="AL189" s="227"/>
      <c r="AM189" s="227"/>
      <c r="AN189" s="227"/>
      <c r="AO189" s="227"/>
      <c r="AP189" s="227"/>
      <c r="AQ189" s="227"/>
      <c r="AR189" s="227"/>
      <c r="AS189" s="227"/>
      <c r="AT189" s="227"/>
      <c r="AU189" s="227"/>
      <c r="AV189" s="227"/>
      <c r="AW189" s="227"/>
      <c r="AX189" s="227"/>
      <c r="AY189" s="227"/>
      <c r="AZ189" s="189"/>
      <c r="BA189" s="105"/>
      <c r="BB189" s="227"/>
      <c r="BC189" s="227"/>
      <c r="BD189" s="227"/>
      <c r="BE189" s="227"/>
      <c r="BF189" s="99"/>
      <c r="BG189" s="99"/>
      <c r="BH189" s="99"/>
      <c r="BI189" s="99"/>
      <c r="BJ189" s="99"/>
      <c r="BK189" s="99"/>
      <c r="BL189" s="227"/>
      <c r="BM189" s="227"/>
      <c r="BN189" s="227"/>
      <c r="BO189" s="227"/>
      <c r="BP189" s="227"/>
      <c r="BQ189" s="227"/>
      <c r="BR189" s="189"/>
      <c r="BS189" s="99"/>
      <c r="BT189" s="227"/>
      <c r="BU189" s="227"/>
      <c r="BV189" s="227"/>
      <c r="BW189" s="227"/>
      <c r="BX189" s="227"/>
      <c r="BY189" s="227"/>
      <c r="BZ189" s="227"/>
      <c r="CA189" s="122"/>
      <c r="CB189" s="227"/>
      <c r="CC189" s="227"/>
      <c r="CD189" s="227"/>
      <c r="CE189" s="227"/>
      <c r="CF189" s="227"/>
      <c r="CG189" s="227"/>
      <c r="CH189" s="227"/>
      <c r="CI189" s="189"/>
      <c r="CJ189" s="99"/>
      <c r="CK189" s="99"/>
      <c r="CL189" s="99"/>
      <c r="CM189" s="99"/>
      <c r="CN189" s="99"/>
      <c r="CO189" s="99"/>
      <c r="CP189" s="99"/>
      <c r="CQ189" s="99"/>
      <c r="CR189" s="99"/>
      <c r="CS189" s="99"/>
      <c r="CT189" s="99"/>
      <c r="CU189" s="99"/>
      <c r="CV189" s="99"/>
      <c r="CW189" s="99"/>
      <c r="CX189" s="189"/>
      <c r="CY189" s="99"/>
      <c r="CZ189" s="99"/>
      <c r="DA189" s="99"/>
      <c r="DB189" s="99"/>
      <c r="DC189" s="99"/>
      <c r="DD189" s="99"/>
      <c r="DE189" s="99"/>
      <c r="DF189" s="99"/>
      <c r="DG189" s="125"/>
      <c r="DH189" s="126"/>
    </row>
    <row r="190" spans="3:115">
      <c r="C190" s="227"/>
      <c r="D190" s="227"/>
      <c r="E190" s="227"/>
      <c r="F190" s="227"/>
      <c r="G190" s="227"/>
      <c r="H190" s="99"/>
      <c r="I190" s="99"/>
      <c r="J190" s="99"/>
      <c r="K190" s="99"/>
      <c r="L190" s="99"/>
      <c r="M190" s="189"/>
      <c r="N190" s="99"/>
      <c r="O190" s="227"/>
      <c r="P190" s="227"/>
      <c r="Q190" s="227"/>
      <c r="R190" s="227"/>
      <c r="S190" s="227"/>
      <c r="T190" s="99"/>
      <c r="U190" s="99"/>
      <c r="V190" s="99"/>
      <c r="W190" s="99"/>
      <c r="X190" s="99"/>
      <c r="Y190" s="189"/>
      <c r="Z190" s="205">
        <v>45443</v>
      </c>
      <c r="AA190" s="101">
        <v>0.39769201900000001</v>
      </c>
      <c r="AB190" s="101">
        <v>0.59428729999999996</v>
      </c>
      <c r="AC190" s="101">
        <v>0.72268782169881574</v>
      </c>
      <c r="AD190" s="101">
        <v>1.0094944490281481</v>
      </c>
      <c r="AE190" s="101">
        <v>1.4879847478323802</v>
      </c>
      <c r="AF190" s="227">
        <v>0.3306192767047143</v>
      </c>
      <c r="AG190" s="227">
        <v>1.0094944490281481</v>
      </c>
      <c r="AI190" s="227"/>
      <c r="AJ190" s="189"/>
      <c r="AK190" s="99"/>
      <c r="AL190" s="227"/>
      <c r="AM190" s="227"/>
      <c r="AN190" s="227"/>
      <c r="AO190" s="227"/>
      <c r="AP190" s="227"/>
      <c r="AQ190" s="227"/>
      <c r="AR190" s="227"/>
      <c r="AS190" s="227"/>
      <c r="AT190" s="227"/>
      <c r="AU190" s="227"/>
      <c r="AV190" s="227"/>
      <c r="AW190" s="227"/>
      <c r="AX190" s="227"/>
      <c r="AY190" s="227"/>
      <c r="AZ190" s="189"/>
      <c r="BA190" s="105"/>
      <c r="BB190" s="227"/>
      <c r="BC190" s="227"/>
      <c r="BD190" s="227"/>
      <c r="BE190" s="227"/>
      <c r="BF190" s="99"/>
      <c r="BG190" s="99"/>
      <c r="BH190" s="99"/>
      <c r="BI190" s="99"/>
      <c r="BJ190" s="99"/>
      <c r="BK190" s="99"/>
      <c r="BL190" s="227"/>
      <c r="BM190" s="227"/>
      <c r="BN190" s="227"/>
      <c r="BO190" s="227"/>
      <c r="BP190" s="227"/>
      <c r="BQ190" s="227"/>
      <c r="BR190" s="189"/>
      <c r="BS190" s="99"/>
      <c r="BT190" s="227"/>
      <c r="BU190" s="227"/>
      <c r="BV190" s="227"/>
      <c r="BW190" s="227"/>
      <c r="BX190" s="227"/>
      <c r="BY190" s="227"/>
      <c r="BZ190" s="227"/>
      <c r="CA190" s="122"/>
      <c r="CB190" s="227"/>
      <c r="CC190" s="227"/>
      <c r="CD190" s="227"/>
      <c r="CE190" s="227"/>
      <c r="CF190" s="227"/>
      <c r="CG190" s="227"/>
      <c r="CH190" s="227"/>
      <c r="CI190" s="189"/>
      <c r="CJ190" s="99"/>
      <c r="CK190" s="99"/>
      <c r="CL190" s="99"/>
      <c r="CM190" s="99"/>
      <c r="CN190" s="99"/>
      <c r="CO190" s="99"/>
      <c r="CP190" s="99"/>
      <c r="CQ190" s="99"/>
      <c r="CR190" s="99"/>
      <c r="CS190" s="99"/>
      <c r="CT190" s="99"/>
      <c r="CU190" s="99"/>
      <c r="CV190" s="99"/>
      <c r="CW190" s="99"/>
      <c r="CX190" s="189"/>
      <c r="CY190" s="99"/>
      <c r="CZ190" s="99"/>
      <c r="DA190" s="99"/>
      <c r="DB190" s="99"/>
      <c r="DC190" s="99"/>
      <c r="DD190" s="99"/>
      <c r="DE190" s="99"/>
      <c r="DF190" s="99"/>
      <c r="DG190" s="125"/>
      <c r="DH190" s="126"/>
    </row>
    <row r="191" spans="3:115">
      <c r="C191" s="227"/>
      <c r="D191" s="227"/>
      <c r="E191" s="227"/>
      <c r="F191" s="227"/>
      <c r="G191" s="227"/>
      <c r="H191" s="99"/>
      <c r="I191" s="99"/>
      <c r="J191" s="99"/>
      <c r="K191" s="99"/>
      <c r="L191" s="99"/>
      <c r="M191" s="189"/>
      <c r="N191" s="99"/>
      <c r="O191" s="227"/>
      <c r="P191" s="227"/>
      <c r="Q191" s="227"/>
      <c r="R191" s="227"/>
      <c r="S191" s="227"/>
      <c r="T191" s="99"/>
      <c r="U191" s="99"/>
      <c r="V191" s="99"/>
      <c r="W191" s="99"/>
      <c r="X191" s="99"/>
      <c r="Y191" s="189"/>
      <c r="Z191" s="205">
        <v>45473</v>
      </c>
      <c r="AA191" s="101">
        <v>0.38167679500000001</v>
      </c>
      <c r="AB191" s="101">
        <v>0.58610357099999999</v>
      </c>
      <c r="AC191" s="101">
        <v>0.68722899214111821</v>
      </c>
      <c r="AD191" s="101">
        <v>0.98659700242761605</v>
      </c>
      <c r="AE191" s="101">
        <v>1.4576663205062079</v>
      </c>
      <c r="AF191" s="227">
        <v>0.3101294332312628</v>
      </c>
      <c r="AG191" s="227">
        <v>0.98659700242761605</v>
      </c>
      <c r="AI191" s="227"/>
      <c r="AJ191" s="189"/>
      <c r="AK191" s="99"/>
      <c r="AL191" s="227"/>
      <c r="AM191" s="227"/>
      <c r="AN191" s="227"/>
      <c r="AO191" s="227"/>
      <c r="AP191" s="227"/>
      <c r="AQ191" s="227"/>
      <c r="AR191" s="227"/>
      <c r="AS191" s="227"/>
      <c r="AT191" s="227"/>
      <c r="AU191" s="227"/>
      <c r="AV191" s="227"/>
      <c r="AW191" s="227"/>
      <c r="AX191" s="227"/>
      <c r="AY191" s="227"/>
      <c r="AZ191" s="189"/>
      <c r="BA191" s="105"/>
      <c r="BB191" s="227"/>
      <c r="BC191" s="227"/>
      <c r="BD191" s="227"/>
      <c r="BE191" s="227"/>
      <c r="BF191" s="99"/>
      <c r="BG191" s="99"/>
      <c r="BH191" s="99"/>
      <c r="BI191" s="99"/>
      <c r="BJ191" s="99"/>
      <c r="BK191" s="99"/>
      <c r="BL191" s="227"/>
      <c r="BM191" s="227"/>
      <c r="BN191" s="227"/>
      <c r="BO191" s="227"/>
      <c r="BP191" s="227"/>
      <c r="BQ191" s="227"/>
      <c r="BR191" s="189"/>
      <c r="BS191" s="99"/>
      <c r="BT191" s="227"/>
      <c r="BU191" s="227"/>
      <c r="BV191" s="227"/>
      <c r="BW191" s="227"/>
      <c r="BX191" s="227"/>
      <c r="BY191" s="227"/>
      <c r="BZ191" s="227"/>
      <c r="CA191" s="122"/>
      <c r="CB191" s="227"/>
      <c r="CC191" s="227"/>
      <c r="CD191" s="227"/>
      <c r="CE191" s="227"/>
      <c r="CF191" s="227"/>
      <c r="CG191" s="227"/>
      <c r="CH191" s="227"/>
      <c r="CI191" s="189"/>
      <c r="CJ191" s="99"/>
      <c r="CK191" s="99"/>
      <c r="CL191" s="99"/>
      <c r="CM191" s="99"/>
      <c r="CN191" s="99"/>
      <c r="CO191" s="99"/>
      <c r="CP191" s="99"/>
      <c r="CQ191" s="99"/>
      <c r="CR191" s="99"/>
      <c r="CS191" s="99"/>
      <c r="CT191" s="99"/>
      <c r="CU191" s="99"/>
      <c r="CV191" s="99"/>
      <c r="CW191" s="99"/>
      <c r="CX191" s="189"/>
      <c r="CY191" s="99"/>
      <c r="CZ191" s="99"/>
      <c r="DA191" s="99"/>
      <c r="DB191" s="99"/>
      <c r="DC191" s="99"/>
      <c r="DD191" s="99"/>
      <c r="DE191" s="99"/>
      <c r="DF191" s="99"/>
      <c r="DG191" s="125"/>
      <c r="DH191" s="126"/>
    </row>
    <row r="192" spans="3:115">
      <c r="C192" s="227"/>
      <c r="D192" s="227"/>
      <c r="E192" s="227"/>
      <c r="F192" s="227"/>
      <c r="G192" s="227"/>
      <c r="H192" s="99"/>
      <c r="I192" s="99"/>
      <c r="J192" s="99"/>
      <c r="K192" s="99"/>
      <c r="L192" s="99"/>
      <c r="M192" s="189"/>
      <c r="N192" s="99"/>
      <c r="O192" s="227"/>
      <c r="P192" s="227"/>
      <c r="Q192" s="227"/>
      <c r="R192" s="227"/>
      <c r="S192" s="227"/>
      <c r="T192" s="99"/>
      <c r="U192" s="99"/>
      <c r="V192" s="99"/>
      <c r="W192" s="99"/>
      <c r="X192" s="99"/>
      <c r="Y192" s="189">
        <v>45473</v>
      </c>
      <c r="Z192" s="205">
        <v>45504</v>
      </c>
      <c r="AA192" s="101">
        <v>0.36619108899999997</v>
      </c>
      <c r="AB192" s="101">
        <v>0.58769195500000004</v>
      </c>
      <c r="AC192" s="101">
        <v>0.65422186746642508</v>
      </c>
      <c r="AD192" s="101">
        <v>0.98244105393287195</v>
      </c>
      <c r="AE192" s="101">
        <v>1.4613582004121812</v>
      </c>
      <c r="AF192" s="227">
        <v>0.28772554984017062</v>
      </c>
      <c r="AG192" s="227">
        <v>0.98244105393287195</v>
      </c>
      <c r="AI192" s="227"/>
      <c r="AJ192" s="189"/>
      <c r="AK192" s="99"/>
      <c r="AL192" s="227"/>
      <c r="AM192" s="227"/>
      <c r="AN192" s="227"/>
      <c r="AO192" s="227"/>
      <c r="AP192" s="227"/>
      <c r="AQ192" s="227"/>
      <c r="AR192" s="227"/>
      <c r="AS192" s="227"/>
      <c r="AT192" s="227"/>
      <c r="AU192" s="227"/>
      <c r="AV192" s="227"/>
      <c r="AW192" s="227"/>
      <c r="AX192" s="227"/>
      <c r="AY192" s="227"/>
      <c r="AZ192" s="189"/>
      <c r="BA192" s="105"/>
      <c r="BB192" s="227"/>
      <c r="BC192" s="227"/>
      <c r="BD192" s="227"/>
      <c r="BE192" s="227"/>
      <c r="BF192" s="99"/>
      <c r="BG192" s="99"/>
      <c r="BH192" s="99"/>
      <c r="BI192" s="99"/>
      <c r="BJ192" s="99"/>
      <c r="BK192" s="99"/>
      <c r="BL192" s="227"/>
      <c r="BM192" s="227"/>
      <c r="BN192" s="227"/>
      <c r="BO192" s="227"/>
      <c r="BP192" s="227"/>
      <c r="BQ192" s="227"/>
      <c r="BR192" s="189"/>
      <c r="BS192" s="99"/>
      <c r="BT192" s="227"/>
      <c r="BU192" s="227"/>
      <c r="BV192" s="227"/>
      <c r="BW192" s="227"/>
      <c r="BX192" s="227"/>
      <c r="BY192" s="227"/>
      <c r="BZ192" s="227"/>
      <c r="CA192" s="122"/>
      <c r="CB192" s="227"/>
      <c r="CC192" s="227"/>
      <c r="CD192" s="227"/>
      <c r="CE192" s="227"/>
      <c r="CF192" s="227"/>
      <c r="CG192" s="227"/>
      <c r="CH192" s="227"/>
      <c r="CI192" s="189"/>
      <c r="CJ192" s="99"/>
      <c r="CK192" s="99"/>
      <c r="CL192" s="99"/>
      <c r="CM192" s="99"/>
      <c r="CN192" s="99"/>
      <c r="CO192" s="99"/>
      <c r="CP192" s="99"/>
      <c r="CQ192" s="99"/>
      <c r="CR192" s="99"/>
      <c r="CS192" s="99"/>
      <c r="CT192" s="99"/>
      <c r="CU192" s="99"/>
      <c r="CV192" s="99"/>
      <c r="CW192" s="99"/>
      <c r="CX192" s="189"/>
      <c r="CY192" s="99"/>
      <c r="CZ192" s="99"/>
      <c r="DA192" s="99"/>
      <c r="DB192" s="99"/>
      <c r="DC192" s="99"/>
      <c r="DD192" s="99"/>
      <c r="DE192" s="99"/>
      <c r="DF192" s="99"/>
      <c r="DG192" s="125"/>
      <c r="DH192" s="126"/>
    </row>
    <row r="193" spans="3:112">
      <c r="C193" s="227"/>
      <c r="D193" s="227"/>
      <c r="E193" s="227"/>
      <c r="F193" s="227"/>
      <c r="G193" s="227"/>
      <c r="H193" s="99"/>
      <c r="I193" s="99"/>
      <c r="J193" s="99"/>
      <c r="K193" s="99"/>
      <c r="L193" s="99"/>
      <c r="M193" s="189"/>
      <c r="N193" s="99"/>
      <c r="O193" s="227"/>
      <c r="P193" s="227"/>
      <c r="Q193" s="227"/>
      <c r="R193" s="227"/>
      <c r="S193" s="227"/>
      <c r="T193" s="99"/>
      <c r="U193" s="99"/>
      <c r="V193" s="99"/>
      <c r="W193" s="99"/>
      <c r="X193" s="99"/>
      <c r="Y193" s="189"/>
      <c r="Z193" s="205">
        <v>45535</v>
      </c>
      <c r="AA193" s="101">
        <v>0.37179427600000003</v>
      </c>
      <c r="AB193" s="101">
        <v>0.59556702399999994</v>
      </c>
      <c r="AC193" s="101">
        <v>0.66130492450831824</v>
      </c>
      <c r="AD193" s="101">
        <v>0.99150120190458024</v>
      </c>
      <c r="AE193" s="101">
        <v>1.4831790848737598</v>
      </c>
      <c r="AF193" s="227">
        <v>0.26704352939232756</v>
      </c>
      <c r="AG193" s="227">
        <v>0.99150120190458024</v>
      </c>
      <c r="AI193" s="227"/>
      <c r="AJ193" s="189"/>
      <c r="AK193" s="99"/>
      <c r="AL193" s="227"/>
      <c r="AM193" s="227"/>
      <c r="AN193" s="227"/>
      <c r="AO193" s="227"/>
      <c r="AP193" s="227"/>
      <c r="AQ193" s="227"/>
      <c r="AR193" s="227"/>
      <c r="AS193" s="227"/>
      <c r="AT193" s="227"/>
      <c r="AU193" s="227"/>
      <c r="AV193" s="227"/>
      <c r="AW193" s="227"/>
      <c r="AX193" s="227"/>
      <c r="AY193" s="227"/>
      <c r="AZ193" s="189"/>
      <c r="BA193" s="190"/>
      <c r="BB193" s="227"/>
      <c r="BC193" s="227"/>
      <c r="BD193" s="227"/>
      <c r="BE193" s="227"/>
      <c r="BF193" s="99"/>
      <c r="BG193" s="99"/>
      <c r="BH193" s="99"/>
      <c r="BI193" s="99"/>
      <c r="BJ193" s="99"/>
      <c r="BK193" s="99"/>
      <c r="BL193" s="227"/>
      <c r="BM193" s="227"/>
      <c r="BN193" s="227"/>
      <c r="BO193" s="227"/>
      <c r="BP193" s="227"/>
      <c r="BQ193" s="227"/>
      <c r="BR193" s="189"/>
      <c r="BS193" s="99"/>
      <c r="BT193" s="227"/>
      <c r="BU193" s="227"/>
      <c r="BV193" s="227"/>
      <c r="BW193" s="227"/>
      <c r="BX193" s="227"/>
      <c r="BY193" s="227"/>
      <c r="BZ193" s="227"/>
      <c r="CA193" s="122"/>
      <c r="CB193" s="227"/>
      <c r="CC193" s="227"/>
      <c r="CD193" s="227"/>
      <c r="CE193" s="227"/>
      <c r="CF193" s="227"/>
      <c r="CG193" s="227"/>
      <c r="CH193" s="227"/>
      <c r="CI193" s="189"/>
      <c r="CJ193" s="99"/>
      <c r="CK193" s="99"/>
      <c r="CL193" s="99"/>
      <c r="CM193" s="99"/>
      <c r="CN193" s="99"/>
      <c r="CO193" s="99"/>
      <c r="CP193" s="99"/>
      <c r="CQ193" s="99"/>
      <c r="CR193" s="99"/>
      <c r="CS193" s="99"/>
      <c r="CT193" s="99"/>
      <c r="CU193" s="99"/>
      <c r="CV193" s="99"/>
      <c r="CW193" s="99"/>
      <c r="CX193" s="189"/>
      <c r="CY193" s="99"/>
      <c r="CZ193" s="99"/>
      <c r="DA193" s="99"/>
      <c r="DB193" s="99"/>
      <c r="DC193" s="99"/>
      <c r="DD193" s="99"/>
      <c r="DE193" s="99"/>
      <c r="DF193" s="99"/>
      <c r="DG193" s="125"/>
      <c r="DH193" s="126"/>
    </row>
    <row r="194" spans="3:112">
      <c r="C194" s="227"/>
      <c r="D194" s="227"/>
      <c r="E194" s="227"/>
      <c r="F194" s="227"/>
      <c r="G194" s="227"/>
      <c r="H194" s="99"/>
      <c r="I194" s="99"/>
      <c r="J194" s="99"/>
      <c r="K194" s="99"/>
      <c r="L194" s="99"/>
      <c r="M194" s="189"/>
      <c r="N194" s="99"/>
      <c r="O194" s="227"/>
      <c r="P194" s="227"/>
      <c r="Q194" s="227"/>
      <c r="R194" s="227"/>
      <c r="S194" s="227"/>
      <c r="T194" s="99"/>
      <c r="U194" s="99"/>
      <c r="V194" s="99"/>
      <c r="W194" s="99"/>
      <c r="X194" s="99"/>
      <c r="Y194" s="189"/>
      <c r="Z194" s="205">
        <v>45565</v>
      </c>
      <c r="AA194" s="101">
        <v>0.37782647400000002</v>
      </c>
      <c r="AB194" s="101">
        <v>0.58598752899999995</v>
      </c>
      <c r="AC194" s="101">
        <v>0.6722727890143545</v>
      </c>
      <c r="AD194" s="101">
        <v>0.97663117015048073</v>
      </c>
      <c r="AE194" s="101">
        <v>1.4707118057882602</v>
      </c>
      <c r="AF194" s="227">
        <v>0.2310497343442893</v>
      </c>
      <c r="AG194" s="227">
        <v>0.97663117015048073</v>
      </c>
      <c r="AI194" s="227"/>
      <c r="AJ194" s="189"/>
      <c r="AK194" s="99"/>
      <c r="AL194" s="227"/>
      <c r="AM194" s="227"/>
      <c r="AN194" s="227"/>
      <c r="AO194" s="227"/>
      <c r="AP194" s="227"/>
      <c r="AQ194" s="227"/>
      <c r="AR194" s="227"/>
      <c r="AS194" s="227"/>
      <c r="AT194" s="227"/>
      <c r="AU194" s="227"/>
      <c r="AV194" s="227"/>
      <c r="AW194" s="227"/>
      <c r="AX194" s="227"/>
      <c r="AY194" s="227"/>
      <c r="AZ194" s="189"/>
      <c r="BA194" s="190"/>
      <c r="BB194" s="227"/>
      <c r="BC194" s="227"/>
      <c r="BD194" s="227"/>
      <c r="BE194" s="227"/>
      <c r="BF194" s="99"/>
      <c r="BG194" s="99"/>
      <c r="BH194" s="99"/>
      <c r="BI194" s="99"/>
      <c r="BJ194" s="99"/>
      <c r="BK194" s="99"/>
      <c r="BL194" s="227"/>
      <c r="BM194" s="227"/>
      <c r="BN194" s="227"/>
      <c r="BO194" s="227"/>
      <c r="BP194" s="227"/>
      <c r="BQ194" s="227"/>
      <c r="BR194" s="189"/>
      <c r="BS194" s="99"/>
      <c r="BT194" s="227"/>
      <c r="BU194" s="227"/>
      <c r="BV194" s="227"/>
      <c r="BW194" s="227"/>
      <c r="BX194" s="227"/>
      <c r="BY194" s="227"/>
      <c r="BZ194" s="227"/>
      <c r="CA194" s="122"/>
      <c r="CB194" s="227"/>
      <c r="CC194" s="227"/>
      <c r="CD194" s="227"/>
      <c r="CE194" s="227"/>
      <c r="CF194" s="227"/>
      <c r="CG194" s="227"/>
      <c r="CH194" s="227"/>
      <c r="CI194" s="189"/>
      <c r="CJ194" s="99"/>
      <c r="CK194" s="99"/>
      <c r="CL194" s="99"/>
      <c r="CM194" s="99"/>
      <c r="CN194" s="99"/>
      <c r="CO194" s="99"/>
      <c r="CP194" s="99"/>
      <c r="CQ194" s="99"/>
      <c r="CR194" s="99"/>
      <c r="CS194" s="99"/>
      <c r="CT194" s="99"/>
      <c r="CU194" s="99"/>
      <c r="CV194" s="99"/>
      <c r="CW194" s="99"/>
      <c r="CX194" s="189"/>
      <c r="CY194" s="99"/>
      <c r="CZ194" s="99"/>
      <c r="DA194" s="99"/>
      <c r="DB194" s="99"/>
      <c r="DC194" s="99"/>
      <c r="DD194" s="99"/>
      <c r="DE194" s="99"/>
      <c r="DF194" s="99"/>
      <c r="DG194" s="125"/>
      <c r="DH194" s="126"/>
    </row>
    <row r="195" spans="3:112">
      <c r="C195" s="227"/>
      <c r="D195" s="227"/>
      <c r="E195" s="227"/>
      <c r="F195" s="227"/>
      <c r="G195" s="227"/>
      <c r="H195" s="99"/>
      <c r="I195" s="99"/>
      <c r="J195" s="99"/>
      <c r="K195" s="99"/>
      <c r="L195" s="99"/>
      <c r="M195" s="189"/>
      <c r="N195" s="99"/>
      <c r="O195" s="227"/>
      <c r="P195" s="227"/>
      <c r="Q195" s="227"/>
      <c r="R195" s="227"/>
      <c r="S195" s="227"/>
      <c r="T195" s="99"/>
      <c r="U195" s="99"/>
      <c r="V195" s="99"/>
      <c r="W195" s="99"/>
      <c r="X195" s="99"/>
      <c r="Y195" s="189"/>
      <c r="Z195" s="205">
        <v>45596</v>
      </c>
      <c r="AA195" s="101">
        <v>0.39259892000000002</v>
      </c>
      <c r="AB195" s="101">
        <v>0.60312613599999998</v>
      </c>
      <c r="AC195" s="101">
        <v>0.69722843263246248</v>
      </c>
      <c r="AD195" s="101">
        <v>1.003964385591688</v>
      </c>
      <c r="AE195" s="101">
        <v>1.5223018607904517</v>
      </c>
      <c r="AF195" s="227">
        <v>0.23582754563254063</v>
      </c>
      <c r="AG195" s="227">
        <v>1.003964385591688</v>
      </c>
      <c r="AI195" s="227"/>
      <c r="AJ195" s="189"/>
      <c r="AK195" s="99"/>
      <c r="AL195" s="227"/>
      <c r="AM195" s="227"/>
      <c r="AN195" s="227"/>
      <c r="AO195" s="227"/>
      <c r="AP195" s="227"/>
      <c r="AQ195" s="227"/>
      <c r="AR195" s="227"/>
      <c r="AS195" s="227"/>
      <c r="AT195" s="227"/>
      <c r="AU195" s="227"/>
      <c r="AV195" s="227"/>
      <c r="AW195" s="227"/>
      <c r="AX195" s="227"/>
      <c r="AY195" s="227"/>
      <c r="AZ195" s="189"/>
      <c r="BA195" s="190"/>
      <c r="BB195" s="227"/>
      <c r="BC195" s="227"/>
      <c r="BD195" s="227"/>
      <c r="BE195" s="227"/>
      <c r="BF195" s="99"/>
      <c r="BG195" s="99"/>
      <c r="BH195" s="99"/>
      <c r="BI195" s="99"/>
      <c r="BJ195" s="99"/>
      <c r="BK195" s="99"/>
      <c r="BL195" s="227"/>
      <c r="BM195" s="227"/>
      <c r="BN195" s="227"/>
      <c r="BO195" s="227"/>
      <c r="BP195" s="227"/>
      <c r="BQ195" s="227"/>
      <c r="BR195" s="189"/>
      <c r="BS195" s="99"/>
      <c r="BT195" s="227"/>
      <c r="BU195" s="227"/>
      <c r="BV195" s="227"/>
      <c r="BW195" s="227"/>
      <c r="BX195" s="227"/>
      <c r="BY195" s="227"/>
      <c r="BZ195" s="227"/>
      <c r="CA195" s="122"/>
      <c r="CB195" s="227"/>
      <c r="CC195" s="227"/>
      <c r="CD195" s="227"/>
      <c r="CE195" s="227"/>
      <c r="CF195" s="227"/>
      <c r="CG195" s="227"/>
      <c r="CH195" s="227"/>
      <c r="CI195" s="189"/>
      <c r="CJ195" s="99"/>
      <c r="CK195" s="99"/>
      <c r="CL195" s="99"/>
      <c r="CM195" s="99"/>
      <c r="CN195" s="99"/>
      <c r="CO195" s="99"/>
      <c r="CP195" s="99"/>
      <c r="CQ195" s="99"/>
      <c r="CR195" s="99"/>
      <c r="CS195" s="99"/>
      <c r="CT195" s="99"/>
      <c r="CU195" s="99"/>
      <c r="CV195" s="99"/>
      <c r="CW195" s="99"/>
      <c r="CX195" s="189"/>
      <c r="CY195" s="99"/>
      <c r="CZ195" s="99"/>
      <c r="DA195" s="99"/>
      <c r="DB195" s="99"/>
      <c r="DC195" s="99"/>
      <c r="DD195" s="99"/>
      <c r="DE195" s="99"/>
      <c r="DF195" s="99"/>
      <c r="DG195" s="125"/>
      <c r="DH195" s="126"/>
    </row>
    <row r="196" spans="3:112">
      <c r="C196" s="227"/>
      <c r="D196" s="227"/>
      <c r="E196" s="227"/>
      <c r="F196" s="227"/>
      <c r="G196" s="227"/>
      <c r="H196" s="99"/>
      <c r="I196" s="99"/>
      <c r="J196" s="99"/>
      <c r="K196" s="99"/>
      <c r="L196" s="99"/>
      <c r="M196" s="189"/>
      <c r="N196" s="99"/>
      <c r="O196" s="227"/>
      <c r="P196" s="227"/>
      <c r="Q196" s="227"/>
      <c r="R196" s="227"/>
      <c r="S196" s="227"/>
      <c r="T196" s="99"/>
      <c r="U196" s="99"/>
      <c r="V196" s="99"/>
      <c r="W196" s="99"/>
      <c r="X196" s="99"/>
      <c r="Y196" s="189"/>
      <c r="Z196" s="205">
        <v>45626</v>
      </c>
      <c r="AA196" s="101">
        <v>0.397981056</v>
      </c>
      <c r="AB196" s="101">
        <v>0.61079188899999992</v>
      </c>
      <c r="AC196" s="101">
        <v>0.70618180633682082</v>
      </c>
      <c r="AD196" s="101">
        <v>1.0150942661675906</v>
      </c>
      <c r="AE196" s="101">
        <v>1.5485750656628989</v>
      </c>
      <c r="AF196" s="227">
        <v>0.22525568515706021</v>
      </c>
      <c r="AG196" s="227">
        <v>1.0150942661675906</v>
      </c>
      <c r="AI196" s="227"/>
      <c r="AJ196" s="189"/>
      <c r="AK196" s="99"/>
      <c r="AL196" s="227"/>
      <c r="AM196" s="227"/>
      <c r="AN196" s="227"/>
      <c r="AO196" s="227"/>
      <c r="AP196" s="227"/>
      <c r="AQ196" s="227"/>
      <c r="AR196" s="227"/>
      <c r="AS196" s="227"/>
      <c r="AT196" s="227"/>
      <c r="AU196" s="227"/>
      <c r="AV196" s="227"/>
      <c r="AW196" s="227"/>
      <c r="AX196" s="227"/>
      <c r="AY196" s="227"/>
      <c r="AZ196" s="189"/>
      <c r="BA196" s="190"/>
      <c r="BB196" s="227"/>
      <c r="BC196" s="227"/>
      <c r="BD196" s="227"/>
      <c r="BE196" s="227"/>
      <c r="BF196" s="99"/>
      <c r="BG196" s="99"/>
      <c r="BH196" s="99"/>
      <c r="BI196" s="99"/>
      <c r="BJ196" s="99"/>
      <c r="BK196" s="99"/>
      <c r="BL196" s="227"/>
      <c r="BM196" s="227"/>
      <c r="BN196" s="227"/>
      <c r="BO196" s="227"/>
      <c r="BP196" s="227"/>
      <c r="BQ196" s="227"/>
      <c r="BR196" s="189"/>
      <c r="BS196" s="99"/>
      <c r="BT196" s="227"/>
      <c r="BU196" s="227"/>
      <c r="BV196" s="227"/>
      <c r="BW196" s="227"/>
      <c r="BX196" s="227"/>
      <c r="BY196" s="227"/>
      <c r="BZ196" s="227"/>
      <c r="CA196" s="122"/>
      <c r="CB196" s="227"/>
      <c r="CC196" s="227"/>
      <c r="CD196" s="227"/>
      <c r="CE196" s="227"/>
      <c r="CF196" s="227"/>
      <c r="CG196" s="227"/>
      <c r="CH196" s="227"/>
      <c r="CI196" s="189"/>
      <c r="CJ196" s="99"/>
      <c r="CK196" s="99"/>
      <c r="CL196" s="99"/>
      <c r="CM196" s="99"/>
      <c r="CN196" s="99"/>
      <c r="CO196" s="99"/>
      <c r="CP196" s="99"/>
      <c r="CQ196" s="99"/>
      <c r="CR196" s="99"/>
      <c r="CS196" s="99"/>
      <c r="CT196" s="99"/>
      <c r="CU196" s="99"/>
      <c r="CV196" s="99"/>
      <c r="CW196" s="99"/>
      <c r="CX196" s="189"/>
      <c r="CY196" s="99"/>
      <c r="CZ196" s="99"/>
      <c r="DA196" s="99"/>
      <c r="DB196" s="99"/>
      <c r="DC196" s="99"/>
      <c r="DD196" s="99"/>
      <c r="DE196" s="99"/>
      <c r="DF196" s="99"/>
      <c r="DG196" s="125"/>
      <c r="DH196" s="126"/>
    </row>
    <row r="197" spans="3:112">
      <c r="C197" s="227"/>
      <c r="D197" s="227"/>
      <c r="E197" s="227"/>
      <c r="F197" s="227"/>
      <c r="G197" s="227"/>
      <c r="H197" s="99"/>
      <c r="I197" s="99"/>
      <c r="J197" s="99"/>
      <c r="K197" s="99"/>
      <c r="L197" s="99"/>
      <c r="M197" s="189"/>
      <c r="N197" s="99"/>
      <c r="O197" s="227"/>
      <c r="P197" s="227"/>
      <c r="Q197" s="227"/>
      <c r="R197" s="227"/>
      <c r="S197" s="227"/>
      <c r="T197" s="99"/>
      <c r="U197" s="99"/>
      <c r="V197" s="99"/>
      <c r="W197" s="99"/>
      <c r="X197" s="99"/>
      <c r="Y197" s="189"/>
      <c r="Z197" s="205">
        <v>45657</v>
      </c>
      <c r="AA197" s="101">
        <v>0.41792657000000005</v>
      </c>
      <c r="AB197" s="101">
        <v>0.59429021500000001</v>
      </c>
      <c r="AC197" s="101">
        <v>0.73414656168579739</v>
      </c>
      <c r="AD197" s="101">
        <v>0.9783527745522248</v>
      </c>
      <c r="AE197" s="101">
        <v>1.5326113606208471</v>
      </c>
      <c r="AF197" s="227">
        <v>0.19282990199677039</v>
      </c>
      <c r="AG197" s="227">
        <v>0.9783527745522248</v>
      </c>
      <c r="AI197" s="227"/>
      <c r="AJ197" s="189"/>
      <c r="AK197" s="99"/>
      <c r="AL197" s="227"/>
      <c r="AM197" s="227"/>
      <c r="AN197" s="227"/>
      <c r="AO197" s="227"/>
      <c r="AP197" s="227"/>
      <c r="AQ197" s="227"/>
      <c r="AR197" s="227"/>
      <c r="AS197" s="227"/>
      <c r="AT197" s="227"/>
      <c r="AU197" s="227"/>
      <c r="AV197" s="227"/>
      <c r="AW197" s="227"/>
      <c r="AX197" s="227"/>
      <c r="AY197" s="227"/>
      <c r="AZ197" s="189"/>
      <c r="BA197" s="190"/>
      <c r="BB197" s="227"/>
      <c r="BC197" s="227"/>
      <c r="BD197" s="227"/>
      <c r="BE197" s="227"/>
      <c r="BF197" s="99"/>
      <c r="BG197" s="99"/>
      <c r="BH197" s="99"/>
      <c r="BI197" s="99"/>
      <c r="BJ197" s="99"/>
      <c r="BK197" s="99"/>
      <c r="BL197" s="227"/>
      <c r="BM197" s="227"/>
      <c r="BN197" s="227"/>
      <c r="BO197" s="227"/>
      <c r="BP197" s="227"/>
      <c r="BQ197" s="227"/>
      <c r="BR197" s="189"/>
      <c r="BS197" s="99"/>
      <c r="BT197" s="227"/>
      <c r="BU197" s="227"/>
      <c r="BV197" s="227"/>
      <c r="BW197" s="227"/>
      <c r="BX197" s="227"/>
      <c r="BY197" s="227"/>
      <c r="BZ197" s="227"/>
      <c r="CA197" s="122"/>
      <c r="CB197" s="227"/>
      <c r="CC197" s="227"/>
      <c r="CD197" s="227"/>
      <c r="CE197" s="227"/>
      <c r="CF197" s="227"/>
      <c r="CG197" s="227"/>
      <c r="CH197" s="227"/>
      <c r="CI197" s="189"/>
      <c r="CJ197" s="99"/>
      <c r="CK197" s="99"/>
      <c r="CL197" s="99"/>
      <c r="CM197" s="99"/>
      <c r="CN197" s="99"/>
      <c r="CO197" s="99"/>
      <c r="CP197" s="99"/>
      <c r="CQ197" s="99"/>
      <c r="CR197" s="99"/>
      <c r="CS197" s="99"/>
      <c r="CT197" s="99"/>
      <c r="CU197" s="99"/>
      <c r="CV197" s="99"/>
      <c r="CW197" s="99"/>
      <c r="CX197" s="189"/>
      <c r="CY197" s="99"/>
      <c r="CZ197" s="99"/>
      <c r="DA197" s="99"/>
      <c r="DB197" s="99"/>
      <c r="DC197" s="99"/>
      <c r="DD197" s="99"/>
      <c r="DE197" s="99"/>
      <c r="DF197" s="99"/>
      <c r="DG197" s="125"/>
      <c r="DH197" s="126"/>
    </row>
    <row r="198" spans="3:112">
      <c r="C198" s="227"/>
      <c r="D198" s="227"/>
      <c r="E198" s="227"/>
      <c r="F198" s="227"/>
      <c r="G198" s="227"/>
      <c r="H198" s="99"/>
      <c r="I198" s="99"/>
      <c r="J198" s="99"/>
      <c r="K198" s="99"/>
      <c r="L198" s="99"/>
      <c r="M198" s="189"/>
      <c r="N198" s="99"/>
      <c r="O198" s="227"/>
      <c r="P198" s="227"/>
      <c r="Q198" s="227"/>
      <c r="R198" s="227"/>
      <c r="S198" s="227"/>
      <c r="T198" s="99"/>
      <c r="U198" s="99"/>
      <c r="V198" s="99"/>
      <c r="W198" s="99"/>
      <c r="X198" s="99"/>
      <c r="Y198" s="189"/>
      <c r="Z198" s="205">
        <v>45688</v>
      </c>
      <c r="AA198" s="101">
        <v>0.43047538899999999</v>
      </c>
      <c r="AB198" s="101">
        <v>0.59624552500000005</v>
      </c>
      <c r="AC198" s="101">
        <v>0.74961835348986228</v>
      </c>
      <c r="AD198" s="101">
        <v>0.97208384693427163</v>
      </c>
      <c r="AE198" s="101">
        <v>1.5307689810982728</v>
      </c>
      <c r="AF198" s="227">
        <v>0.17993962212798373</v>
      </c>
      <c r="AG198" s="227">
        <v>0.97208384693427163</v>
      </c>
      <c r="AI198" s="227"/>
      <c r="AJ198" s="189"/>
      <c r="AK198" s="99"/>
      <c r="AL198" s="227"/>
      <c r="AM198" s="227"/>
      <c r="AN198" s="227"/>
      <c r="AO198" s="227"/>
      <c r="AP198" s="227"/>
      <c r="AQ198" s="227"/>
      <c r="AR198" s="227"/>
      <c r="AS198" s="227"/>
      <c r="AT198" s="227"/>
      <c r="AU198" s="227"/>
      <c r="AV198" s="227"/>
      <c r="AW198" s="227"/>
      <c r="AX198" s="227"/>
      <c r="AY198" s="227"/>
      <c r="AZ198" s="189"/>
      <c r="BA198" s="99"/>
      <c r="BB198" s="227"/>
      <c r="BC198" s="227"/>
      <c r="BD198" s="227"/>
      <c r="BE198" s="227"/>
      <c r="BF198" s="99"/>
      <c r="BG198" s="99"/>
      <c r="BH198" s="99"/>
      <c r="BI198" s="99"/>
      <c r="BJ198" s="99"/>
      <c r="BK198" s="99"/>
      <c r="BL198" s="227"/>
      <c r="BM198" s="227"/>
      <c r="BN198" s="227"/>
      <c r="BO198" s="227"/>
      <c r="BP198" s="227"/>
      <c r="BQ198" s="227"/>
      <c r="BR198" s="189"/>
      <c r="BS198" s="99"/>
      <c r="BT198" s="227"/>
      <c r="BU198" s="227"/>
      <c r="BV198" s="227"/>
      <c r="BW198" s="227"/>
      <c r="BX198" s="227"/>
      <c r="BY198" s="227"/>
      <c r="BZ198" s="227"/>
      <c r="CA198" s="122"/>
      <c r="CB198" s="227"/>
      <c r="CC198" s="227"/>
      <c r="CD198" s="227"/>
      <c r="CE198" s="227"/>
      <c r="CF198" s="227"/>
      <c r="CG198" s="227"/>
      <c r="CH198" s="227"/>
      <c r="CI198" s="189"/>
      <c r="CJ198" s="99"/>
      <c r="CK198" s="99"/>
      <c r="CL198" s="99"/>
      <c r="CM198" s="99"/>
      <c r="CN198" s="99"/>
      <c r="CO198" s="99"/>
      <c r="CP198" s="99"/>
      <c r="CQ198" s="99"/>
      <c r="CR198" s="99"/>
      <c r="CS198" s="99"/>
      <c r="CT198" s="99"/>
      <c r="CU198" s="99"/>
      <c r="CV198" s="99"/>
      <c r="CW198" s="99"/>
      <c r="CX198" s="189"/>
      <c r="CY198" s="99"/>
      <c r="CZ198" s="99"/>
      <c r="DA198" s="99"/>
      <c r="DB198" s="99"/>
      <c r="DC198" s="99"/>
      <c r="DD198" s="99"/>
      <c r="DE198" s="99"/>
      <c r="DF198" s="99"/>
      <c r="DG198" s="125"/>
      <c r="DH198" s="126"/>
    </row>
    <row r="199" spans="3:112">
      <c r="C199" s="227"/>
      <c r="D199" s="227"/>
      <c r="E199" s="227"/>
      <c r="F199" s="227"/>
      <c r="G199" s="227"/>
      <c r="H199" s="99"/>
      <c r="I199" s="99"/>
      <c r="J199" s="99"/>
      <c r="K199" s="99"/>
      <c r="L199" s="99"/>
      <c r="M199" s="189"/>
      <c r="N199" s="99"/>
      <c r="O199" s="227"/>
      <c r="P199" s="227"/>
      <c r="Q199" s="227"/>
      <c r="R199" s="227"/>
      <c r="S199" s="227"/>
      <c r="T199" s="99"/>
      <c r="U199" s="99"/>
      <c r="V199" s="99"/>
      <c r="W199" s="99"/>
      <c r="X199" s="99"/>
      <c r="Y199" s="189"/>
      <c r="Z199" s="205">
        <v>45716</v>
      </c>
      <c r="AA199" s="101">
        <v>0.46659912200000003</v>
      </c>
      <c r="AB199" s="101">
        <v>0.61300000599999993</v>
      </c>
      <c r="AC199" s="101">
        <v>0.81216681411670533</v>
      </c>
      <c r="AD199" s="101">
        <v>0.99726414823500409</v>
      </c>
      <c r="AE199" s="101">
        <v>1.5590159494425677</v>
      </c>
      <c r="AF199" s="227">
        <v>0.22232087773335169</v>
      </c>
      <c r="AG199" s="227">
        <v>0.99726414823500409</v>
      </c>
      <c r="AH199" s="227"/>
      <c r="AI199" s="227"/>
      <c r="AJ199" s="189"/>
      <c r="AK199" s="99"/>
      <c r="AL199" s="227"/>
      <c r="AM199" s="227"/>
      <c r="AN199" s="227"/>
      <c r="AO199" s="227"/>
      <c r="AP199" s="227"/>
      <c r="AQ199" s="227"/>
      <c r="AR199" s="227"/>
      <c r="AS199" s="227"/>
      <c r="AT199" s="227"/>
      <c r="AU199" s="227"/>
      <c r="AV199" s="227"/>
      <c r="AW199" s="227"/>
      <c r="AX199" s="227"/>
      <c r="AY199" s="227"/>
      <c r="AZ199" s="189"/>
      <c r="BA199" s="99"/>
      <c r="BB199" s="227"/>
      <c r="BC199" s="227"/>
      <c r="BD199" s="227"/>
      <c r="BE199" s="227"/>
      <c r="BF199" s="99"/>
      <c r="BG199" s="99"/>
      <c r="BH199" s="99"/>
      <c r="BI199" s="99"/>
      <c r="BJ199" s="99"/>
      <c r="BK199" s="99"/>
      <c r="BL199" s="227"/>
      <c r="BM199" s="227"/>
      <c r="BN199" s="227"/>
      <c r="BO199" s="227"/>
      <c r="BP199" s="227"/>
      <c r="BQ199" s="227"/>
      <c r="BR199" s="189"/>
      <c r="BS199" s="99"/>
      <c r="BT199" s="227"/>
      <c r="BU199" s="227"/>
      <c r="BV199" s="227"/>
      <c r="BW199" s="227"/>
      <c r="BX199" s="227"/>
      <c r="BY199" s="227"/>
      <c r="BZ199" s="227"/>
      <c r="CA199" s="122"/>
      <c r="CB199" s="227"/>
      <c r="CC199" s="227"/>
      <c r="CD199" s="227"/>
      <c r="CE199" s="227"/>
      <c r="CF199" s="227"/>
      <c r="CG199" s="227"/>
      <c r="CH199" s="227"/>
      <c r="CI199" s="189"/>
      <c r="CJ199" s="99"/>
      <c r="CK199" s="99"/>
      <c r="CL199" s="99"/>
      <c r="CM199" s="99"/>
      <c r="CN199" s="99"/>
      <c r="CO199" s="99"/>
      <c r="CP199" s="99"/>
      <c r="CQ199" s="99"/>
      <c r="CR199" s="99"/>
      <c r="CS199" s="99"/>
      <c r="CT199" s="99"/>
      <c r="CU199" s="99"/>
      <c r="CV199" s="99"/>
      <c r="CW199" s="99"/>
      <c r="CX199" s="189"/>
      <c r="CY199" s="99"/>
      <c r="CZ199" s="99"/>
      <c r="DA199" s="99"/>
      <c r="DB199" s="99"/>
      <c r="DC199" s="99"/>
      <c r="DD199" s="99"/>
      <c r="DE199" s="99"/>
      <c r="DF199" s="99"/>
      <c r="DG199" s="125"/>
      <c r="DH199" s="126"/>
    </row>
    <row r="200" spans="3:112">
      <c r="C200" s="227"/>
      <c r="D200" s="227"/>
      <c r="E200" s="227"/>
      <c r="F200" s="227"/>
      <c r="G200" s="227"/>
      <c r="H200" s="99"/>
      <c r="I200" s="99"/>
      <c r="J200" s="99"/>
      <c r="K200" s="99"/>
      <c r="L200" s="99"/>
      <c r="M200" s="189"/>
      <c r="N200" s="99"/>
      <c r="O200" s="227"/>
      <c r="P200" s="227"/>
      <c r="Q200" s="227"/>
      <c r="R200" s="227"/>
      <c r="S200" s="227"/>
      <c r="T200" s="99"/>
      <c r="U200" s="99"/>
      <c r="V200" s="99"/>
      <c r="W200" s="99"/>
      <c r="X200" s="99"/>
      <c r="Y200" s="189"/>
      <c r="Z200" s="205">
        <v>45747</v>
      </c>
      <c r="AA200" s="101">
        <v>0.44889528699999998</v>
      </c>
      <c r="AB200" s="101">
        <v>0.63063930000000001</v>
      </c>
      <c r="AC200" s="101">
        <v>0.78203450280693787</v>
      </c>
      <c r="AD200" s="101">
        <v>1.0266174064067073</v>
      </c>
      <c r="AE200" s="101">
        <v>1.6151181230252338</v>
      </c>
      <c r="AF200" s="227">
        <v>0.25110278085739945</v>
      </c>
      <c r="AG200" s="227">
        <v>1.0266174064067073</v>
      </c>
      <c r="AH200" s="227"/>
      <c r="AI200" s="189"/>
      <c r="AK200" s="99"/>
      <c r="AL200" s="227"/>
      <c r="AM200" s="227"/>
      <c r="AN200" s="227"/>
      <c r="AO200" s="227"/>
      <c r="AP200" s="227"/>
      <c r="AQ200" s="227"/>
      <c r="AR200" s="227"/>
      <c r="AS200" s="227"/>
      <c r="AT200" s="227"/>
      <c r="AU200" s="227"/>
      <c r="AV200" s="227"/>
      <c r="AW200" s="227"/>
      <c r="AX200" s="227"/>
      <c r="AY200" s="227"/>
      <c r="AZ200" s="189"/>
      <c r="BA200" s="99"/>
      <c r="BB200" s="227"/>
      <c r="BC200" s="227"/>
      <c r="BD200" s="227"/>
      <c r="BE200" s="227"/>
      <c r="BF200" s="99"/>
      <c r="BG200" s="99"/>
      <c r="BH200" s="99"/>
      <c r="BI200" s="99"/>
      <c r="BJ200" s="99"/>
      <c r="BK200" s="99"/>
      <c r="BL200" s="227"/>
      <c r="BM200" s="227"/>
      <c r="BN200" s="227"/>
      <c r="BO200" s="227"/>
      <c r="BP200" s="227"/>
      <c r="BQ200" s="227"/>
      <c r="BR200" s="189"/>
      <c r="BS200" s="99"/>
      <c r="BT200" s="227"/>
      <c r="BU200" s="227"/>
      <c r="BV200" s="227"/>
      <c r="BW200" s="227"/>
      <c r="BX200" s="227"/>
      <c r="BY200" s="227"/>
      <c r="BZ200" s="227"/>
      <c r="CA200" s="122"/>
      <c r="CB200" s="227"/>
      <c r="CC200" s="227"/>
      <c r="CD200" s="227"/>
      <c r="CE200" s="227"/>
      <c r="CF200" s="227"/>
      <c r="CG200" s="227"/>
      <c r="CH200" s="227"/>
      <c r="CI200" s="189"/>
      <c r="CJ200" s="99"/>
      <c r="CK200" s="99"/>
      <c r="CL200" s="99"/>
      <c r="CM200" s="99"/>
      <c r="CN200" s="99"/>
      <c r="CO200" s="99"/>
      <c r="CP200" s="99"/>
      <c r="CQ200" s="99"/>
      <c r="CR200" s="99"/>
      <c r="CS200" s="99"/>
      <c r="CT200" s="99"/>
      <c r="CU200" s="99"/>
      <c r="CV200" s="99"/>
      <c r="CW200" s="99"/>
      <c r="CX200" s="189"/>
      <c r="CY200" s="99"/>
      <c r="CZ200" s="99"/>
      <c r="DA200" s="99"/>
      <c r="DB200" s="99"/>
      <c r="DC200" s="99"/>
      <c r="DD200" s="99"/>
      <c r="DE200" s="99"/>
      <c r="DF200" s="99"/>
      <c r="DG200" s="125"/>
      <c r="DH200" s="126"/>
    </row>
    <row r="201" spans="3:112">
      <c r="C201" s="227"/>
      <c r="D201" s="227"/>
      <c r="E201" s="227"/>
      <c r="F201" s="227"/>
      <c r="G201" s="227"/>
      <c r="H201" s="99"/>
      <c r="I201" s="99"/>
      <c r="J201" s="99"/>
      <c r="K201" s="99"/>
      <c r="L201" s="99"/>
      <c r="M201" s="189"/>
      <c r="N201" s="99"/>
      <c r="O201" s="227"/>
      <c r="P201" s="227"/>
      <c r="Q201" s="227"/>
      <c r="R201" s="227"/>
      <c r="S201" s="227"/>
      <c r="T201" s="99"/>
      <c r="U201" s="99"/>
      <c r="V201" s="99"/>
      <c r="W201" s="99"/>
      <c r="X201" s="99"/>
      <c r="Y201" s="189"/>
      <c r="Z201" s="205">
        <v>45777</v>
      </c>
      <c r="AA201" s="101">
        <v>0.44415787299999998</v>
      </c>
      <c r="AB201" s="101">
        <v>0.63167213200000005</v>
      </c>
      <c r="AC201" s="101">
        <v>0.77865163620623445</v>
      </c>
      <c r="AD201" s="101">
        <v>1.0313205895101925</v>
      </c>
      <c r="AE201" s="101">
        <v>1.6283347946020301</v>
      </c>
      <c r="AF201" s="227">
        <v>0.26372143012656063</v>
      </c>
      <c r="AG201" s="227">
        <v>1.0313205895101925</v>
      </c>
      <c r="AH201" s="227"/>
      <c r="AI201" s="189"/>
      <c r="AK201" s="99"/>
      <c r="AL201" s="227"/>
      <c r="AM201" s="227"/>
      <c r="AN201" s="227"/>
      <c r="AO201" s="227"/>
      <c r="AP201" s="227"/>
      <c r="AQ201" s="227"/>
      <c r="AR201" s="227"/>
      <c r="AS201" s="227"/>
      <c r="AT201" s="227"/>
      <c r="AU201" s="227"/>
      <c r="AV201" s="227"/>
      <c r="AW201" s="227"/>
      <c r="AX201" s="227"/>
      <c r="AY201" s="227"/>
      <c r="AZ201" s="189"/>
      <c r="BA201" s="99"/>
      <c r="BB201" s="227"/>
      <c r="BC201" s="227"/>
      <c r="BD201" s="227"/>
      <c r="BE201" s="227"/>
      <c r="BF201" s="99"/>
      <c r="BG201" s="99"/>
      <c r="BH201" s="99"/>
      <c r="BI201" s="99"/>
      <c r="BJ201" s="99"/>
      <c r="BK201" s="99"/>
      <c r="BL201" s="227"/>
      <c r="BM201" s="227"/>
      <c r="BN201" s="227"/>
      <c r="BO201" s="227"/>
      <c r="BP201" s="227"/>
      <c r="BQ201" s="227"/>
      <c r="BR201" s="189"/>
      <c r="BS201" s="99"/>
      <c r="BT201" s="227"/>
      <c r="BU201" s="227"/>
      <c r="BV201" s="227"/>
      <c r="BW201" s="227"/>
      <c r="BX201" s="227"/>
      <c r="BY201" s="227"/>
      <c r="BZ201" s="227"/>
      <c r="CA201" s="122"/>
      <c r="CB201" s="227"/>
      <c r="CC201" s="227"/>
      <c r="CD201" s="227"/>
      <c r="CE201" s="227"/>
      <c r="CF201" s="227"/>
      <c r="CG201" s="227"/>
      <c r="CH201" s="227"/>
      <c r="CI201" s="189"/>
      <c r="CJ201" s="99"/>
      <c r="CK201" s="99"/>
      <c r="CL201" s="99"/>
      <c r="CM201" s="99"/>
      <c r="CN201" s="99"/>
      <c r="CO201" s="99"/>
      <c r="CP201" s="99"/>
      <c r="CQ201" s="99"/>
      <c r="CR201" s="99"/>
      <c r="CS201" s="99"/>
      <c r="CT201" s="99"/>
      <c r="CU201" s="99"/>
      <c r="CV201" s="99"/>
      <c r="CW201" s="99"/>
      <c r="CX201" s="189"/>
      <c r="CY201" s="99"/>
      <c r="CZ201" s="99"/>
      <c r="DA201" s="99"/>
      <c r="DB201" s="99"/>
      <c r="DC201" s="99"/>
      <c r="DD201" s="99"/>
      <c r="DE201" s="99"/>
      <c r="DF201" s="99"/>
      <c r="DG201" s="125"/>
      <c r="DH201" s="126"/>
    </row>
    <row r="202" spans="3:112">
      <c r="C202" s="227"/>
      <c r="D202" s="227"/>
      <c r="E202" s="227"/>
      <c r="F202" s="227"/>
      <c r="G202" s="227"/>
      <c r="H202" s="99"/>
      <c r="I202" s="99"/>
      <c r="J202" s="99"/>
      <c r="K202" s="99"/>
      <c r="L202" s="99"/>
      <c r="M202" s="189"/>
      <c r="N202" s="99"/>
      <c r="O202" s="227"/>
      <c r="P202" s="227"/>
      <c r="Q202" s="227"/>
      <c r="R202" s="227"/>
      <c r="S202" s="227"/>
      <c r="T202" s="99"/>
      <c r="U202" s="99"/>
      <c r="V202" s="99"/>
      <c r="W202" s="99"/>
      <c r="X202" s="99"/>
      <c r="Y202" s="189"/>
      <c r="Z202" s="205">
        <v>45808</v>
      </c>
      <c r="AA202" s="101">
        <v>0.46963097599999998</v>
      </c>
      <c r="AB202" s="101">
        <v>0.63486583399999996</v>
      </c>
      <c r="AC202" s="101">
        <v>0.80129189256376576</v>
      </c>
      <c r="AD202" s="101">
        <v>1.010035600793787</v>
      </c>
      <c r="AE202" s="101">
        <v>1.5794209411218507</v>
      </c>
      <c r="AF202" s="227">
        <v>0.24364629118703673</v>
      </c>
      <c r="AG202" s="227">
        <v>1.010035600793787</v>
      </c>
      <c r="AH202" s="227"/>
      <c r="AI202" s="227"/>
      <c r="AJ202" s="189"/>
      <c r="AK202" s="99"/>
      <c r="AL202" s="227"/>
      <c r="AM202" s="227"/>
      <c r="AN202" s="227"/>
      <c r="AO202" s="227"/>
      <c r="AP202" s="227"/>
      <c r="AQ202" s="227"/>
      <c r="AR202" s="227"/>
      <c r="AS202" s="227"/>
      <c r="AT202" s="227"/>
      <c r="AU202" s="227"/>
      <c r="AV202" s="227"/>
      <c r="AW202" s="227"/>
      <c r="AX202" s="227"/>
      <c r="AY202" s="227"/>
      <c r="AZ202" s="189"/>
      <c r="BA202" s="99"/>
      <c r="BB202" s="227"/>
      <c r="BC202" s="227"/>
      <c r="BD202" s="227"/>
      <c r="BE202" s="227"/>
      <c r="BF202" s="99"/>
      <c r="BG202" s="99"/>
      <c r="BH202" s="99"/>
      <c r="BI202" s="99"/>
      <c r="BJ202" s="99"/>
      <c r="BK202" s="99"/>
      <c r="BL202" s="227"/>
      <c r="BM202" s="227"/>
      <c r="BN202" s="227"/>
      <c r="BO202" s="227"/>
      <c r="BP202" s="227"/>
      <c r="BQ202" s="227"/>
      <c r="BR202" s="189"/>
      <c r="BS202" s="99"/>
      <c r="BT202" s="227"/>
      <c r="BU202" s="227"/>
      <c r="BV202" s="227"/>
      <c r="BW202" s="227"/>
      <c r="BX202" s="227"/>
      <c r="BY202" s="227"/>
      <c r="BZ202" s="227"/>
      <c r="CA202" s="122"/>
      <c r="CB202" s="227"/>
      <c r="CC202" s="227"/>
      <c r="CD202" s="227"/>
      <c r="CE202" s="227"/>
      <c r="CF202" s="227"/>
      <c r="CG202" s="227"/>
      <c r="CH202" s="227"/>
      <c r="CI202" s="189"/>
      <c r="CJ202" s="99"/>
      <c r="CK202" s="99"/>
      <c r="CL202" s="99"/>
      <c r="CM202" s="99"/>
      <c r="CN202" s="99"/>
      <c r="CO202" s="99"/>
      <c r="CP202" s="99"/>
      <c r="CQ202" s="99"/>
      <c r="CR202" s="99"/>
      <c r="CS202" s="99"/>
      <c r="CT202" s="99"/>
      <c r="CU202" s="99"/>
      <c r="CV202" s="99"/>
      <c r="CW202" s="99"/>
      <c r="CX202" s="189"/>
      <c r="CY202" s="99"/>
      <c r="CZ202" s="99"/>
      <c r="DA202" s="99"/>
      <c r="DB202" s="99"/>
      <c r="DC202" s="99"/>
      <c r="DD202" s="99"/>
      <c r="DE202" s="99"/>
      <c r="DF202" s="99"/>
      <c r="DG202" s="125"/>
      <c r="DH202" s="126"/>
    </row>
    <row r="203" spans="3:112">
      <c r="C203" s="227"/>
      <c r="D203" s="227"/>
      <c r="E203" s="227"/>
      <c r="F203" s="227"/>
      <c r="G203" s="227"/>
      <c r="H203" s="99"/>
      <c r="I203" s="99"/>
      <c r="J203" s="99"/>
      <c r="K203" s="99"/>
      <c r="L203" s="99"/>
      <c r="M203" s="189"/>
      <c r="N203" s="99"/>
      <c r="O203" s="227"/>
      <c r="P203" s="227"/>
      <c r="Q203" s="227"/>
      <c r="R203" s="227"/>
      <c r="S203" s="227"/>
      <c r="T203" s="99"/>
      <c r="U203" s="99"/>
      <c r="V203" s="99"/>
      <c r="W203" s="99"/>
      <c r="X203" s="99"/>
      <c r="Y203" s="189"/>
      <c r="Z203" s="205">
        <v>45838</v>
      </c>
      <c r="AA203" s="101">
        <v>0.47794639699999997</v>
      </c>
      <c r="AB203" s="101">
        <v>0.64471062800000001</v>
      </c>
      <c r="AC203" s="101">
        <v>0.81557840993496522</v>
      </c>
      <c r="AD203" s="101">
        <v>1.0246946264665986</v>
      </c>
      <c r="AE203" s="101">
        <v>1.6173403885248356</v>
      </c>
      <c r="AF203" s="227">
        <v>0.25414649163609543</v>
      </c>
      <c r="AG203" s="227">
        <v>1.0246946264665986</v>
      </c>
      <c r="AH203" s="227"/>
      <c r="AI203" s="227"/>
      <c r="AJ203" s="189"/>
      <c r="AK203" s="99"/>
      <c r="AL203" s="227"/>
      <c r="AM203" s="227"/>
      <c r="AN203" s="227"/>
      <c r="AO203" s="227"/>
      <c r="AP203" s="227"/>
      <c r="AQ203" s="227"/>
      <c r="AR203" s="227"/>
      <c r="AS203" s="227"/>
      <c r="AT203" s="227"/>
      <c r="AU203" s="227"/>
      <c r="AV203" s="227"/>
      <c r="AW203" s="227"/>
      <c r="AX203" s="227"/>
      <c r="AY203" s="227"/>
      <c r="AZ203" s="189"/>
      <c r="BA203" s="99"/>
      <c r="BB203" s="227"/>
      <c r="BC203" s="227"/>
      <c r="BD203" s="227"/>
      <c r="BE203" s="227"/>
      <c r="BF203" s="99"/>
      <c r="BG203" s="99"/>
      <c r="BH203" s="99"/>
      <c r="BI203" s="99"/>
      <c r="BJ203" s="99"/>
      <c r="BK203" s="99"/>
      <c r="BL203" s="227"/>
      <c r="BM203" s="227"/>
      <c r="BN203" s="227"/>
      <c r="BO203" s="227"/>
      <c r="BP203" s="227"/>
      <c r="BQ203" s="227"/>
      <c r="BR203" s="189"/>
      <c r="BS203" s="99"/>
      <c r="BT203" s="227"/>
      <c r="BU203" s="227"/>
      <c r="BV203" s="227"/>
      <c r="BW203" s="227"/>
      <c r="BX203" s="227"/>
      <c r="BY203" s="227"/>
      <c r="BZ203" s="227"/>
      <c r="CA203" s="122"/>
      <c r="CB203" s="227"/>
      <c r="CC203" s="227"/>
      <c r="CD203" s="227"/>
      <c r="CE203" s="227"/>
      <c r="CF203" s="227"/>
      <c r="CG203" s="227"/>
      <c r="CH203" s="227"/>
      <c r="CI203" s="189"/>
      <c r="CJ203" s="99"/>
      <c r="CK203" s="99"/>
      <c r="CL203" s="99"/>
      <c r="CM203" s="99"/>
      <c r="CN203" s="99"/>
      <c r="CO203" s="99"/>
      <c r="CP203" s="99"/>
      <c r="CQ203" s="99"/>
      <c r="CR203" s="99"/>
      <c r="CS203" s="99"/>
      <c r="CT203" s="99"/>
      <c r="CU203" s="99"/>
      <c r="CV203" s="99"/>
      <c r="CW203" s="99"/>
      <c r="CX203" s="189"/>
      <c r="CY203" s="99"/>
      <c r="CZ203" s="99"/>
      <c r="DA203" s="99"/>
      <c r="DB203" s="99"/>
      <c r="DC203" s="99"/>
      <c r="DD203" s="99"/>
      <c r="DE203" s="99"/>
      <c r="DF203" s="99"/>
      <c r="DG203" s="125"/>
      <c r="DH203" s="126"/>
    </row>
    <row r="204" spans="3:112">
      <c r="C204" s="227"/>
      <c r="D204" s="227"/>
      <c r="E204" s="227"/>
      <c r="F204" s="227"/>
      <c r="G204" s="227"/>
      <c r="H204" s="99"/>
      <c r="I204" s="99"/>
      <c r="J204" s="99"/>
      <c r="K204" s="99"/>
      <c r="L204" s="99"/>
      <c r="M204" s="189"/>
      <c r="N204" s="99"/>
      <c r="O204" s="227"/>
      <c r="P204" s="227"/>
      <c r="Q204" s="227"/>
      <c r="R204" s="227"/>
      <c r="S204" s="227"/>
      <c r="T204" s="99"/>
      <c r="U204" s="99"/>
      <c r="V204" s="99"/>
      <c r="W204" s="99"/>
      <c r="X204" s="99"/>
      <c r="Y204" s="189">
        <v>45838</v>
      </c>
      <c r="Z204" s="205">
        <v>45869</v>
      </c>
      <c r="AA204" s="101">
        <v>0.49198594800000001</v>
      </c>
      <c r="AB204" s="101">
        <v>0.68427904699999997</v>
      </c>
      <c r="AC204" s="101">
        <v>0.835701369275337</v>
      </c>
      <c r="AD204" s="101">
        <v>1.0856777920390839</v>
      </c>
      <c r="AE204" s="101">
        <v>1.7064941578177502</v>
      </c>
      <c r="AF204" s="227">
        <v>0.2902738657126176</v>
      </c>
      <c r="AG204" s="227">
        <v>1.0856777920390839</v>
      </c>
      <c r="AH204" s="227"/>
      <c r="AI204" s="227"/>
      <c r="AJ204" s="189"/>
      <c r="AK204" s="99"/>
      <c r="AL204" s="227"/>
      <c r="AM204" s="227"/>
      <c r="AN204" s="227"/>
      <c r="AO204" s="227"/>
      <c r="AP204" s="227"/>
      <c r="AQ204" s="227"/>
      <c r="AR204" s="227"/>
      <c r="AS204" s="227"/>
      <c r="AT204" s="227"/>
      <c r="AU204" s="227"/>
      <c r="AV204" s="227"/>
      <c r="AW204" s="227"/>
      <c r="AX204" s="227"/>
      <c r="AY204" s="227"/>
      <c r="AZ204" s="189"/>
      <c r="BA204" s="99"/>
      <c r="BB204" s="227"/>
      <c r="BC204" s="227"/>
      <c r="BD204" s="227"/>
      <c r="BE204" s="227"/>
      <c r="BF204" s="99"/>
      <c r="BG204" s="99"/>
      <c r="BH204" s="99"/>
      <c r="BI204" s="99"/>
      <c r="BJ204" s="99"/>
      <c r="BK204" s="99"/>
      <c r="BL204" s="227"/>
      <c r="BM204" s="227"/>
      <c r="BN204" s="227"/>
      <c r="BO204" s="227"/>
      <c r="BP204" s="227"/>
      <c r="BQ204" s="227"/>
      <c r="BR204" s="189"/>
      <c r="BS204" s="99"/>
      <c r="BT204" s="227"/>
      <c r="BU204" s="227"/>
      <c r="BV204" s="227"/>
      <c r="BW204" s="227"/>
      <c r="BX204" s="227"/>
      <c r="BY204" s="227"/>
      <c r="BZ204" s="227"/>
      <c r="CA204" s="122"/>
      <c r="CB204" s="227"/>
      <c r="CC204" s="227"/>
      <c r="CD204" s="227"/>
      <c r="CE204" s="227"/>
      <c r="CF204" s="227"/>
      <c r="CG204" s="227"/>
      <c r="CH204" s="227"/>
      <c r="CI204" s="189"/>
      <c r="CJ204" s="99"/>
      <c r="CK204" s="99"/>
      <c r="CL204" s="99"/>
      <c r="CM204" s="99"/>
      <c r="CN204" s="99"/>
      <c r="CO204" s="99"/>
      <c r="CP204" s="99"/>
      <c r="CQ204" s="99"/>
      <c r="CR204" s="99"/>
      <c r="CS204" s="99"/>
      <c r="CT204" s="99"/>
      <c r="CU204" s="99"/>
      <c r="CV204" s="99"/>
      <c r="CW204" s="99"/>
      <c r="CX204" s="189"/>
      <c r="CY204" s="99"/>
      <c r="CZ204" s="99"/>
      <c r="DA204" s="99"/>
      <c r="DB204" s="99"/>
      <c r="DC204" s="99"/>
      <c r="DD204" s="99"/>
      <c r="DE204" s="99"/>
      <c r="DF204" s="99"/>
      <c r="DG204" s="125"/>
      <c r="DH204" s="126"/>
    </row>
    <row r="205" spans="3:112">
      <c r="C205" s="227"/>
      <c r="D205" s="227"/>
      <c r="E205" s="227"/>
      <c r="F205" s="227"/>
      <c r="G205" s="227"/>
      <c r="H205" s="99"/>
      <c r="I205" s="99"/>
      <c r="J205" s="99"/>
      <c r="K205" s="99"/>
      <c r="L205" s="99"/>
      <c r="M205" s="189"/>
      <c r="N205" s="99"/>
      <c r="O205" s="227"/>
      <c r="P205" s="227"/>
      <c r="Q205" s="227"/>
      <c r="R205" s="227"/>
      <c r="S205" s="227"/>
      <c r="T205" s="99"/>
      <c r="U205" s="99"/>
      <c r="V205" s="99"/>
      <c r="W205" s="99"/>
      <c r="X205" s="99"/>
      <c r="Y205" s="189"/>
      <c r="Z205" s="205">
        <v>45900</v>
      </c>
      <c r="AA205" s="101">
        <v>0.46612368800000004</v>
      </c>
      <c r="AB205" s="101">
        <v>0.68374809999999997</v>
      </c>
      <c r="AC205" s="101">
        <v>0.78766209735434489</v>
      </c>
      <c r="AD205" s="101">
        <v>1.0779857601023641</v>
      </c>
      <c r="AE205" s="101">
        <v>1.7052364112222422</v>
      </c>
      <c r="AF205" s="227">
        <v>0.28100758491944233</v>
      </c>
      <c r="AG205" s="227">
        <v>1.0779857601023641</v>
      </c>
      <c r="AH205" s="227"/>
      <c r="AI205" s="227"/>
      <c r="AJ205" s="189"/>
      <c r="AK205" s="99"/>
      <c r="AL205" s="227"/>
      <c r="AM205" s="227"/>
      <c r="AN205" s="227"/>
      <c r="AO205" s="227"/>
      <c r="AP205" s="227"/>
      <c r="AQ205" s="227"/>
      <c r="AR205" s="227"/>
      <c r="AS205" s="227"/>
      <c r="AT205" s="227"/>
      <c r="AU205" s="227"/>
      <c r="AV205" s="227"/>
      <c r="AW205" s="227"/>
      <c r="AX205" s="227"/>
      <c r="AY205" s="227"/>
      <c r="AZ205" s="189"/>
      <c r="BA205" s="99"/>
      <c r="BB205" s="227"/>
      <c r="BC205" s="227"/>
      <c r="BD205" s="227"/>
      <c r="BE205" s="227"/>
      <c r="BF205" s="99"/>
      <c r="BG205" s="99"/>
      <c r="BH205" s="99"/>
      <c r="BI205" s="99"/>
      <c r="BJ205" s="99"/>
      <c r="BK205" s="99"/>
      <c r="BL205" s="227"/>
      <c r="BM205" s="227"/>
      <c r="BN205" s="227"/>
      <c r="BO205" s="227"/>
      <c r="BP205" s="227"/>
      <c r="BQ205" s="227"/>
      <c r="BR205" s="189"/>
      <c r="BS205" s="99"/>
      <c r="BT205" s="227"/>
      <c r="BU205" s="227"/>
      <c r="BV205" s="227"/>
      <c r="BW205" s="227"/>
      <c r="BX205" s="227"/>
      <c r="BY205" s="227"/>
      <c r="BZ205" s="227"/>
      <c r="CA205" s="122"/>
      <c r="CB205" s="227"/>
      <c r="CC205" s="227"/>
      <c r="CD205" s="227"/>
      <c r="CE205" s="227"/>
      <c r="CF205" s="227"/>
      <c r="CG205" s="227"/>
      <c r="CH205" s="227"/>
      <c r="CI205" s="189"/>
      <c r="CJ205" s="99"/>
      <c r="CK205" s="99"/>
      <c r="CL205" s="99"/>
      <c r="CM205" s="99"/>
      <c r="CN205" s="99"/>
      <c r="CO205" s="99"/>
      <c r="CP205" s="99"/>
      <c r="CQ205" s="99"/>
      <c r="CR205" s="99"/>
      <c r="CS205" s="99"/>
      <c r="CT205" s="99"/>
      <c r="CU205" s="99"/>
      <c r="CV205" s="99"/>
      <c r="CW205" s="99"/>
      <c r="CX205" s="189"/>
      <c r="CY205" s="99"/>
      <c r="CZ205" s="99"/>
      <c r="DA205" s="99"/>
      <c r="DB205" s="99"/>
      <c r="DC205" s="99"/>
      <c r="DD205" s="99"/>
      <c r="DE205" s="99"/>
      <c r="DF205" s="99"/>
      <c r="DG205" s="125"/>
      <c r="DH205" s="126"/>
    </row>
    <row r="206" spans="3:112">
      <c r="C206" s="227"/>
      <c r="D206" s="227"/>
      <c r="E206" s="227"/>
      <c r="F206" s="227"/>
      <c r="G206" s="227"/>
      <c r="H206" s="99"/>
      <c r="I206" s="99"/>
      <c r="J206" s="99"/>
      <c r="K206" s="99"/>
      <c r="L206" s="99"/>
      <c r="M206" s="189"/>
      <c r="N206" s="99"/>
      <c r="O206" s="227"/>
      <c r="P206" s="227"/>
      <c r="Q206" s="227"/>
      <c r="R206" s="227"/>
      <c r="S206" s="227"/>
      <c r="T206" s="99"/>
      <c r="U206" s="99"/>
      <c r="V206" s="99"/>
      <c r="W206" s="99"/>
      <c r="X206" s="99"/>
      <c r="Y206" s="189"/>
      <c r="Z206" s="205">
        <v>45930</v>
      </c>
      <c r="AA206" s="101">
        <v>0.49495078799999997</v>
      </c>
      <c r="AB206" s="101">
        <v>0.73222964999999995</v>
      </c>
      <c r="AC206" s="101">
        <v>0.83603968956717711</v>
      </c>
      <c r="AD206" s="101">
        <v>1.1538390018879892</v>
      </c>
      <c r="AE206" s="101">
        <v>1.8459304626397703</v>
      </c>
      <c r="AF206" s="227">
        <v>0.25790821896249094</v>
      </c>
      <c r="AG206" s="227">
        <v>1.1538390018879892</v>
      </c>
      <c r="AH206" s="227"/>
      <c r="AI206" s="227"/>
      <c r="AJ206" s="189"/>
      <c r="AK206" s="99"/>
      <c r="AL206" s="227"/>
      <c r="AM206" s="227"/>
      <c r="AN206" s="227"/>
      <c r="AO206" s="227"/>
      <c r="AP206" s="227"/>
      <c r="AQ206" s="227"/>
      <c r="AR206" s="227"/>
      <c r="AS206" s="227"/>
      <c r="AT206" s="227"/>
      <c r="AU206" s="227"/>
      <c r="AV206" s="227"/>
      <c r="AW206" s="227"/>
      <c r="AX206" s="227"/>
      <c r="AY206" s="227"/>
      <c r="AZ206" s="189"/>
      <c r="BA206" s="99"/>
      <c r="BB206" s="227"/>
      <c r="BC206" s="227"/>
      <c r="BD206" s="227"/>
      <c r="BE206" s="227"/>
      <c r="BF206" s="99"/>
      <c r="BG206" s="99"/>
      <c r="BH206" s="99"/>
      <c r="BI206" s="99"/>
      <c r="BJ206" s="99"/>
      <c r="BK206" s="99"/>
      <c r="BL206" s="227"/>
      <c r="BM206" s="227"/>
      <c r="BN206" s="227"/>
      <c r="BO206" s="227"/>
      <c r="BP206" s="227"/>
      <c r="BQ206" s="227"/>
      <c r="BR206" s="189"/>
      <c r="BS206" s="99"/>
      <c r="BT206" s="227"/>
      <c r="BU206" s="227"/>
      <c r="BV206" s="227"/>
      <c r="BW206" s="227"/>
      <c r="BX206" s="227"/>
      <c r="BY206" s="227"/>
      <c r="BZ206" s="227"/>
      <c r="CA206" s="122"/>
      <c r="CB206" s="227"/>
      <c r="CC206" s="227"/>
      <c r="CD206" s="227"/>
      <c r="CE206" s="227"/>
      <c r="CF206" s="227"/>
      <c r="CG206" s="227"/>
      <c r="CH206" s="227"/>
      <c r="CI206" s="189"/>
      <c r="CJ206" s="99"/>
      <c r="CK206" s="99"/>
      <c r="CL206" s="99"/>
      <c r="CM206" s="99"/>
      <c r="CN206" s="99"/>
      <c r="CO206" s="99"/>
      <c r="CP206" s="99"/>
      <c r="CQ206" s="99"/>
      <c r="CR206" s="99"/>
      <c r="CS206" s="99"/>
      <c r="CT206" s="99"/>
      <c r="CU206" s="99"/>
      <c r="CV206" s="99"/>
      <c r="CW206" s="99"/>
      <c r="CX206" s="189"/>
      <c r="CY206" s="99"/>
      <c r="CZ206" s="99"/>
      <c r="DA206" s="99"/>
      <c r="DB206" s="99"/>
      <c r="DC206" s="99"/>
      <c r="DD206" s="99"/>
      <c r="DE206" s="99"/>
      <c r="DF206" s="99"/>
      <c r="DG206" s="125"/>
      <c r="DH206" s="126"/>
    </row>
    <row r="207" spans="3:112">
      <c r="C207" s="227"/>
      <c r="D207" s="227"/>
      <c r="E207" s="227"/>
      <c r="F207" s="227"/>
      <c r="G207" s="227"/>
      <c r="H207" s="99"/>
      <c r="I207" s="99"/>
      <c r="J207" s="99"/>
      <c r="K207" s="99"/>
      <c r="L207" s="99"/>
      <c r="M207" s="189"/>
      <c r="N207" s="99"/>
      <c r="O207" s="227"/>
      <c r="P207" s="227"/>
      <c r="Q207" s="227"/>
      <c r="R207" s="227"/>
      <c r="S207" s="227"/>
      <c r="T207" s="99"/>
      <c r="U207" s="99"/>
      <c r="V207" s="99"/>
      <c r="W207" s="99"/>
      <c r="X207" s="99"/>
      <c r="Y207" s="189"/>
      <c r="Z207" s="205">
        <v>45961</v>
      </c>
      <c r="AA207" s="101">
        <v>0.48530324699999999</v>
      </c>
      <c r="AB207" s="101">
        <v>0.77235683799999999</v>
      </c>
      <c r="AC207" s="101">
        <v>0.81257878155804086</v>
      </c>
      <c r="AD207" s="101">
        <v>1.2068788587984955</v>
      </c>
      <c r="AE207" s="101">
        <v>1.9332932135825653</v>
      </c>
      <c r="AF207" s="227">
        <v>0.23274680186447669</v>
      </c>
      <c r="AG207" s="227">
        <v>1.2068788587984955</v>
      </c>
      <c r="AH207" s="227"/>
      <c r="AI207" s="227"/>
      <c r="AJ207" s="189"/>
      <c r="AK207" s="99"/>
      <c r="AL207" s="227"/>
      <c r="AM207" s="227"/>
      <c r="AN207" s="227"/>
      <c r="AO207" s="227"/>
      <c r="AP207" s="227"/>
      <c r="AQ207" s="227"/>
      <c r="AR207" s="227"/>
      <c r="AS207" s="227"/>
      <c r="AT207" s="227"/>
      <c r="AU207" s="227"/>
      <c r="AV207" s="227"/>
      <c r="AW207" s="227"/>
      <c r="AX207" s="227"/>
      <c r="AY207" s="227"/>
      <c r="AZ207" s="189"/>
      <c r="BA207" s="99"/>
      <c r="BB207" s="227"/>
      <c r="BC207" s="227"/>
      <c r="BD207" s="227"/>
      <c r="BE207" s="227"/>
      <c r="BF207" s="99"/>
      <c r="BG207" s="99"/>
      <c r="BH207" s="99"/>
      <c r="BI207" s="99"/>
      <c r="BJ207" s="99"/>
      <c r="BK207" s="99"/>
      <c r="BL207" s="227"/>
      <c r="BM207" s="227"/>
      <c r="BN207" s="227"/>
      <c r="BO207" s="227"/>
      <c r="BP207" s="227"/>
      <c r="BQ207" s="227"/>
      <c r="BR207" s="189"/>
      <c r="BS207" s="99"/>
      <c r="BT207" s="227"/>
      <c r="BU207" s="227"/>
      <c r="BV207" s="227"/>
      <c r="BW207" s="227"/>
      <c r="BX207" s="227"/>
      <c r="BY207" s="227"/>
      <c r="BZ207" s="227"/>
      <c r="CA207" s="122"/>
      <c r="CB207" s="227"/>
      <c r="CC207" s="227"/>
      <c r="CD207" s="227"/>
      <c r="CE207" s="227"/>
      <c r="CF207" s="227"/>
      <c r="CG207" s="227"/>
      <c r="CH207" s="227"/>
      <c r="CI207" s="189"/>
      <c r="CJ207" s="99"/>
      <c r="CK207" s="99"/>
      <c r="CL207" s="99"/>
      <c r="CM207" s="99"/>
      <c r="CN207" s="99"/>
      <c r="CO207" s="99"/>
      <c r="CP207" s="99"/>
      <c r="CQ207" s="99"/>
      <c r="CR207" s="99"/>
      <c r="CS207" s="99"/>
      <c r="CT207" s="99"/>
      <c r="CU207" s="99"/>
      <c r="CV207" s="99"/>
      <c r="CW207" s="99"/>
      <c r="CX207" s="189"/>
      <c r="CY207" s="99"/>
      <c r="CZ207" s="99"/>
      <c r="DA207" s="99"/>
      <c r="DB207" s="99"/>
      <c r="DC207" s="99"/>
      <c r="DD207" s="99"/>
      <c r="DE207" s="99"/>
      <c r="DF207" s="99"/>
      <c r="DG207" s="125"/>
      <c r="DH207" s="126"/>
    </row>
    <row r="208" spans="3:112">
      <c r="C208" s="227"/>
      <c r="D208" s="227"/>
      <c r="E208" s="227"/>
      <c r="F208" s="227"/>
      <c r="G208" s="227"/>
      <c r="H208" s="99"/>
      <c r="I208" s="99"/>
      <c r="J208" s="99"/>
      <c r="K208" s="99"/>
      <c r="L208" s="99"/>
      <c r="M208" s="189"/>
      <c r="N208" s="99"/>
      <c r="O208" s="227"/>
      <c r="P208" s="227"/>
      <c r="Q208" s="227"/>
      <c r="R208" s="227"/>
      <c r="S208" s="227"/>
      <c r="T208" s="99"/>
      <c r="U208" s="99"/>
      <c r="V208" s="99"/>
      <c r="W208" s="99"/>
      <c r="X208" s="99"/>
      <c r="Y208" s="189"/>
      <c r="Z208" s="205">
        <v>45991</v>
      </c>
      <c r="AA208" s="101">
        <v>0.46111268899999996</v>
      </c>
      <c r="AB208" s="101">
        <v>0.99112487199999999</v>
      </c>
      <c r="AC208" s="101">
        <v>0.76379341043583904</v>
      </c>
      <c r="AD208" s="101">
        <v>1.5328188618573704</v>
      </c>
      <c r="AE208" s="101">
        <v>2.403083001717345</v>
      </c>
      <c r="AF208" s="227">
        <v>0.40364545960538289</v>
      </c>
      <c r="AG208" s="227">
        <v>1.5328188618573704</v>
      </c>
      <c r="AH208" s="227"/>
      <c r="AI208" s="227"/>
      <c r="AJ208" s="189"/>
      <c r="AK208" s="99"/>
      <c r="AL208" s="227"/>
      <c r="AM208" s="227"/>
      <c r="AN208" s="227"/>
      <c r="AO208" s="227"/>
      <c r="AP208" s="227"/>
      <c r="AQ208" s="227"/>
      <c r="AR208" s="227"/>
      <c r="AS208" s="227"/>
      <c r="AT208" s="227"/>
      <c r="AU208" s="227"/>
      <c r="AV208" s="227"/>
      <c r="AW208" s="227"/>
      <c r="AX208" s="227"/>
      <c r="AY208" s="227"/>
      <c r="AZ208" s="189"/>
      <c r="BA208" s="99"/>
      <c r="BB208" s="227"/>
      <c r="BC208" s="227"/>
      <c r="BD208" s="227"/>
      <c r="BE208" s="227"/>
      <c r="BF208" s="99"/>
      <c r="BG208" s="99"/>
      <c r="BH208" s="99"/>
      <c r="BI208" s="99"/>
      <c r="BJ208" s="99"/>
      <c r="BK208" s="99"/>
      <c r="BL208" s="227"/>
      <c r="BM208" s="227"/>
      <c r="BN208" s="227"/>
      <c r="BO208" s="227"/>
      <c r="BP208" s="227"/>
      <c r="BQ208" s="227"/>
      <c r="BR208" s="189"/>
      <c r="BS208" s="99"/>
      <c r="BT208" s="227"/>
      <c r="BU208" s="227"/>
      <c r="BV208" s="227"/>
      <c r="BW208" s="227"/>
      <c r="BX208" s="227"/>
      <c r="BY208" s="227"/>
      <c r="BZ208" s="227"/>
      <c r="CA208" s="122"/>
      <c r="CB208" s="227"/>
      <c r="CC208" s="227"/>
      <c r="CD208" s="227"/>
      <c r="CE208" s="227"/>
      <c r="CF208" s="227"/>
      <c r="CG208" s="227"/>
      <c r="CH208" s="227"/>
      <c r="CI208" s="189"/>
      <c r="CJ208" s="99"/>
      <c r="CK208" s="99"/>
      <c r="CL208" s="99"/>
      <c r="CM208" s="99"/>
      <c r="CN208" s="99"/>
      <c r="CO208" s="99"/>
      <c r="CP208" s="99"/>
      <c r="CQ208" s="99"/>
      <c r="CR208" s="99"/>
      <c r="CS208" s="99"/>
      <c r="CT208" s="99"/>
      <c r="CU208" s="99"/>
      <c r="CV208" s="99"/>
      <c r="CW208" s="99"/>
      <c r="CX208" s="189"/>
      <c r="CY208" s="99"/>
      <c r="CZ208" s="99"/>
      <c r="DA208" s="99"/>
      <c r="DB208" s="99"/>
      <c r="DC208" s="99"/>
      <c r="DD208" s="99"/>
      <c r="DE208" s="99"/>
      <c r="DF208" s="99"/>
      <c r="DG208" s="125"/>
      <c r="DH208" s="126"/>
    </row>
    <row r="209" spans="3:112">
      <c r="C209" s="227"/>
      <c r="D209" s="227"/>
      <c r="E209" s="227"/>
      <c r="F209" s="227"/>
      <c r="G209" s="227"/>
      <c r="H209" s="99"/>
      <c r="I209" s="99"/>
      <c r="J209" s="99"/>
      <c r="K209" s="99"/>
      <c r="L209" s="99"/>
      <c r="M209" s="189"/>
      <c r="N209" s="99"/>
      <c r="O209" s="227"/>
      <c r="P209" s="227"/>
      <c r="Q209" s="227"/>
      <c r="R209" s="227"/>
      <c r="S209" s="227"/>
      <c r="T209" s="99"/>
      <c r="U209" s="99"/>
      <c r="V209" s="99"/>
      <c r="W209" s="99"/>
      <c r="X209" s="99"/>
      <c r="Y209" s="189"/>
      <c r="Z209" s="205">
        <v>46022</v>
      </c>
      <c r="AA209" s="101">
        <v>0.42037271800000003</v>
      </c>
      <c r="AB209" s="101">
        <v>1.0491116010000001</v>
      </c>
      <c r="AC209" s="101">
        <v>0.69165237270479596</v>
      </c>
      <c r="AD209" s="101">
        <v>1.6122248635998784</v>
      </c>
      <c r="AE209" s="101">
        <v>2.5386572620270611</v>
      </c>
      <c r="AF209" s="227">
        <v>0.34745114124258991</v>
      </c>
      <c r="AG209" s="227">
        <v>1.6122248635998784</v>
      </c>
      <c r="AH209" s="227"/>
      <c r="AI209" s="227"/>
      <c r="AJ209" s="189"/>
      <c r="AK209" s="99"/>
      <c r="AL209" s="227"/>
      <c r="AM209" s="227"/>
      <c r="AN209" s="227"/>
      <c r="AO209" s="227"/>
      <c r="AP209" s="227"/>
      <c r="AQ209" s="227"/>
      <c r="AR209" s="227"/>
      <c r="AS209" s="227"/>
      <c r="AT209" s="227"/>
      <c r="AU209" s="227"/>
      <c r="AV209" s="227"/>
      <c r="AW209" s="227"/>
      <c r="AX209" s="227"/>
      <c r="AY209" s="227"/>
      <c r="AZ209" s="189"/>
      <c r="BA209" s="99"/>
      <c r="BB209" s="227"/>
      <c r="BC209" s="227"/>
      <c r="BD209" s="227"/>
      <c r="BE209" s="227"/>
      <c r="BF209" s="99"/>
      <c r="BG209" s="99"/>
      <c r="BH209" s="99"/>
      <c r="BI209" s="99"/>
      <c r="BJ209" s="99"/>
      <c r="BK209" s="99"/>
      <c r="BL209" s="227"/>
      <c r="BM209" s="227"/>
      <c r="BN209" s="227"/>
      <c r="BO209" s="227"/>
      <c r="BP209" s="227"/>
      <c r="BQ209" s="227"/>
      <c r="BR209" s="189"/>
      <c r="BS209" s="99"/>
      <c r="BT209" s="227"/>
      <c r="BU209" s="227"/>
      <c r="BV209" s="227"/>
      <c r="BW209" s="227"/>
      <c r="BX209" s="227"/>
      <c r="BY209" s="227"/>
      <c r="BZ209" s="227"/>
      <c r="CA209" s="122"/>
      <c r="CB209" s="227"/>
      <c r="CC209" s="227"/>
      <c r="CD209" s="227"/>
      <c r="CE209" s="227"/>
      <c r="CF209" s="227"/>
      <c r="CG209" s="227"/>
      <c r="CH209" s="227"/>
      <c r="CI209" s="189"/>
      <c r="CJ209" s="99"/>
      <c r="CK209" s="99"/>
      <c r="CL209" s="99"/>
      <c r="CM209" s="99"/>
      <c r="CN209" s="99"/>
      <c r="CO209" s="99"/>
      <c r="CP209" s="99"/>
      <c r="CQ209" s="99"/>
      <c r="CR209" s="99"/>
      <c r="CS209" s="99"/>
      <c r="CT209" s="99"/>
      <c r="CU209" s="99"/>
      <c r="CV209" s="99"/>
      <c r="CW209" s="99"/>
      <c r="CX209" s="189"/>
      <c r="CY209" s="99"/>
      <c r="CZ209" s="99"/>
      <c r="DA209" s="99"/>
      <c r="DB209" s="99"/>
      <c r="DC209" s="99"/>
      <c r="DD209" s="99"/>
      <c r="DE209" s="99"/>
      <c r="DF209" s="99"/>
      <c r="DG209" s="125"/>
      <c r="DH209" s="126"/>
    </row>
    <row r="210" spans="3:112">
      <c r="C210" s="227"/>
      <c r="D210" s="227"/>
      <c r="E210" s="227"/>
      <c r="F210" s="227"/>
      <c r="G210" s="227"/>
      <c r="H210" s="99"/>
      <c r="I210" s="99"/>
      <c r="J210" s="99"/>
      <c r="K210" s="99"/>
      <c r="L210" s="99"/>
      <c r="M210" s="189"/>
      <c r="N210" s="99"/>
      <c r="O210" s="227"/>
      <c r="P210" s="227"/>
      <c r="Q210" s="227"/>
      <c r="R210" s="227"/>
      <c r="S210" s="227"/>
      <c r="T210" s="99"/>
      <c r="U210" s="99"/>
      <c r="V210" s="99"/>
      <c r="W210" s="99"/>
      <c r="X210" s="99"/>
      <c r="Y210" s="189"/>
      <c r="Z210" s="205">
        <v>46053</v>
      </c>
      <c r="AA210" s="101">
        <v>0.42106508500000001</v>
      </c>
      <c r="AB210" s="101">
        <v>1.0509336890000001</v>
      </c>
      <c r="AC210" s="101">
        <v>0.69273196548801697</v>
      </c>
      <c r="AD210" s="101">
        <v>1.6130462311472977</v>
      </c>
      <c r="AE210" s="101">
        <v>2.5315345860838696</v>
      </c>
      <c r="AF210" s="227">
        <v>0.3478917341405488</v>
      </c>
      <c r="AG210" s="227">
        <v>1.6130462311472977</v>
      </c>
      <c r="AH210" s="227"/>
      <c r="AI210" s="227"/>
      <c r="AJ210" s="189"/>
      <c r="AK210" s="99"/>
      <c r="AL210" s="227"/>
      <c r="AM210" s="227"/>
      <c r="AN210" s="227"/>
      <c r="AO210" s="227"/>
      <c r="AP210" s="227"/>
      <c r="AQ210" s="227"/>
      <c r="AR210" s="227"/>
      <c r="AS210" s="227"/>
      <c r="AT210" s="227"/>
      <c r="AU210" s="227"/>
      <c r="AV210" s="227"/>
      <c r="AW210" s="227"/>
      <c r="AX210" s="227"/>
      <c r="AY210" s="227"/>
      <c r="AZ210" s="189"/>
      <c r="BA210" s="99"/>
      <c r="BB210" s="227"/>
      <c r="BC210" s="227"/>
      <c r="BD210" s="227"/>
      <c r="BE210" s="227"/>
      <c r="BF210" s="99"/>
      <c r="BG210" s="99"/>
      <c r="BH210" s="99"/>
      <c r="BI210" s="99"/>
      <c r="BJ210" s="99"/>
      <c r="BK210" s="99"/>
      <c r="BL210" s="227"/>
      <c r="BM210" s="227"/>
      <c r="BN210" s="227"/>
      <c r="BO210" s="227"/>
      <c r="BP210" s="227"/>
      <c r="BQ210" s="227"/>
      <c r="BR210" s="189"/>
      <c r="BS210" s="99"/>
      <c r="BT210" s="227"/>
      <c r="BU210" s="227"/>
      <c r="BV210" s="227"/>
      <c r="BW210" s="227"/>
      <c r="BX210" s="227"/>
      <c r="BY210" s="227"/>
      <c r="BZ210" s="227"/>
      <c r="CA210" s="122"/>
      <c r="CB210" s="227"/>
      <c r="CC210" s="227"/>
      <c r="CD210" s="227"/>
      <c r="CE210" s="227"/>
      <c r="CF210" s="227"/>
      <c r="CG210" s="227"/>
      <c r="CH210" s="227"/>
      <c r="CI210" s="189"/>
      <c r="CJ210" s="99"/>
      <c r="CK210" s="99"/>
      <c r="CL210" s="99"/>
      <c r="CM210" s="99"/>
      <c r="CN210" s="99"/>
      <c r="CO210" s="99"/>
      <c r="CP210" s="99"/>
      <c r="CQ210" s="99"/>
      <c r="CR210" s="99"/>
      <c r="CS210" s="99"/>
      <c r="CT210" s="99"/>
      <c r="CU210" s="99"/>
      <c r="CV210" s="99"/>
      <c r="CW210" s="99"/>
      <c r="CX210" s="189"/>
      <c r="CY210" s="99"/>
      <c r="CZ210" s="99"/>
      <c r="DA210" s="99"/>
      <c r="DB210" s="99"/>
      <c r="DC210" s="99"/>
      <c r="DD210" s="99"/>
      <c r="DE210" s="99"/>
      <c r="DF210" s="99"/>
      <c r="DG210" s="125"/>
      <c r="DH210" s="126"/>
    </row>
    <row r="211" spans="3:112">
      <c r="C211" s="227"/>
      <c r="D211" s="227"/>
      <c r="E211" s="227"/>
      <c r="F211" s="227"/>
      <c r="G211" s="227"/>
      <c r="H211" s="99"/>
      <c r="I211" s="99"/>
      <c r="J211" s="99"/>
      <c r="K211" s="99"/>
      <c r="L211" s="99"/>
      <c r="M211" s="189"/>
      <c r="N211" s="99"/>
      <c r="O211" s="227"/>
      <c r="P211" s="227"/>
      <c r="Q211" s="227"/>
      <c r="R211" s="227"/>
      <c r="S211" s="227"/>
      <c r="T211" s="99"/>
      <c r="U211" s="99"/>
      <c r="V211" s="99"/>
      <c r="W211" s="99"/>
      <c r="X211" s="99"/>
      <c r="Y211" s="189"/>
      <c r="Z211" s="205">
        <v>46081</v>
      </c>
      <c r="AA211" s="101">
        <v>0.436489668</v>
      </c>
      <c r="AB211" s="101">
        <v>1.069782217</v>
      </c>
      <c r="AC211" s="101">
        <v>0.71504784281290845</v>
      </c>
      <c r="AD211" s="101">
        <v>1.6367081542972524</v>
      </c>
      <c r="AE211" s="101">
        <v>2.5455948492175096</v>
      </c>
      <c r="AF211" s="227">
        <v>0.39455277288595741</v>
      </c>
      <c r="AG211" s="227">
        <v>1.6367081542972524</v>
      </c>
      <c r="AH211" s="227"/>
      <c r="AI211" s="227"/>
      <c r="AJ211" s="189"/>
      <c r="AK211" s="99"/>
      <c r="AL211" s="227"/>
      <c r="AM211" s="227"/>
      <c r="AN211" s="227"/>
      <c r="AO211" s="227"/>
      <c r="AP211" s="227"/>
      <c r="AQ211" s="227"/>
      <c r="AR211" s="227"/>
      <c r="AS211" s="227"/>
      <c r="AT211" s="227"/>
      <c r="AU211" s="227"/>
      <c r="AV211" s="227"/>
      <c r="AW211" s="227"/>
      <c r="AX211" s="227"/>
      <c r="AY211" s="227"/>
      <c r="AZ211" s="189"/>
      <c r="BA211" s="99"/>
      <c r="BB211" s="227"/>
      <c r="BC211" s="227"/>
      <c r="BD211" s="227"/>
      <c r="BE211" s="227"/>
      <c r="BF211" s="99"/>
      <c r="BG211" s="99"/>
      <c r="BH211" s="99"/>
      <c r="BI211" s="99"/>
      <c r="BJ211" s="99"/>
      <c r="BK211" s="99"/>
      <c r="BL211" s="227"/>
      <c r="BM211" s="227"/>
      <c r="BN211" s="227"/>
      <c r="BO211" s="227"/>
      <c r="BP211" s="227"/>
      <c r="BQ211" s="227"/>
      <c r="BR211" s="189"/>
      <c r="BS211" s="99"/>
      <c r="BT211" s="227"/>
      <c r="BU211" s="227"/>
      <c r="BV211" s="227"/>
      <c r="BW211" s="227"/>
      <c r="BX211" s="227"/>
      <c r="BY211" s="227"/>
      <c r="BZ211" s="227"/>
      <c r="CA211" s="122"/>
      <c r="CB211" s="227"/>
      <c r="CC211" s="227"/>
      <c r="CD211" s="227"/>
      <c r="CE211" s="227"/>
      <c r="CF211" s="227"/>
      <c r="CG211" s="227"/>
      <c r="CH211" s="227"/>
      <c r="CI211" s="189"/>
      <c r="CJ211" s="99"/>
      <c r="CK211" s="99"/>
      <c r="CL211" s="99"/>
      <c r="CM211" s="99"/>
      <c r="CN211" s="99"/>
      <c r="CO211" s="99"/>
      <c r="CP211" s="99"/>
      <c r="CQ211" s="99"/>
      <c r="CR211" s="99"/>
      <c r="CS211" s="99"/>
      <c r="CT211" s="99"/>
      <c r="CU211" s="99"/>
      <c r="CV211" s="99"/>
      <c r="CW211" s="99"/>
      <c r="CX211" s="189"/>
      <c r="CY211" s="99"/>
      <c r="CZ211" s="99"/>
      <c r="DA211" s="99"/>
      <c r="DB211" s="99"/>
      <c r="DC211" s="99"/>
      <c r="DD211" s="99"/>
      <c r="DE211" s="99"/>
      <c r="DF211" s="99"/>
      <c r="DG211" s="125"/>
      <c r="DH211" s="126"/>
    </row>
    <row r="212" spans="3:112">
      <c r="C212" s="227"/>
      <c r="D212" s="227"/>
      <c r="E212" s="227"/>
      <c r="F212" s="227"/>
      <c r="G212" s="227"/>
      <c r="H212" s="99"/>
      <c r="I212" s="99"/>
      <c r="J212" s="99"/>
      <c r="K212" s="99"/>
      <c r="L212" s="99"/>
      <c r="M212" s="189"/>
      <c r="N212" s="99"/>
      <c r="O212" s="227"/>
      <c r="P212" s="227"/>
      <c r="Q212" s="227"/>
      <c r="R212" s="227"/>
      <c r="S212" s="227"/>
      <c r="T212" s="99"/>
      <c r="U212" s="99"/>
      <c r="V212" s="99"/>
      <c r="W212" s="99"/>
      <c r="X212" s="99"/>
      <c r="Y212" s="189"/>
      <c r="Z212" s="205">
        <v>46112</v>
      </c>
      <c r="AA212" s="101">
        <v>0.46445403399999996</v>
      </c>
      <c r="AB212" s="101">
        <v>1.0522884859999999</v>
      </c>
      <c r="AC212" s="101">
        <v>0.75557555492894501</v>
      </c>
      <c r="AD212" s="101">
        <v>1.6027575095618136</v>
      </c>
      <c r="AE212" s="101">
        <v>2.4910824792221344</v>
      </c>
      <c r="AF212" s="227">
        <v>0.39228577364139949</v>
      </c>
      <c r="AG212" s="227">
        <v>1.6027575095618136</v>
      </c>
      <c r="AH212" s="227"/>
      <c r="AI212" s="227"/>
      <c r="AJ212" s="189"/>
      <c r="AK212" s="99"/>
      <c r="AL212" s="227"/>
      <c r="AM212" s="227"/>
      <c r="AN212" s="227"/>
      <c r="AO212" s="227"/>
      <c r="AP212" s="227"/>
      <c r="AQ212" s="227"/>
      <c r="AR212" s="227"/>
      <c r="AS212" s="227"/>
      <c r="AT212" s="227"/>
      <c r="AU212" s="227"/>
      <c r="AV212" s="227"/>
      <c r="AW212" s="227"/>
      <c r="AX212" s="227"/>
      <c r="AY212" s="227"/>
      <c r="AZ212" s="189"/>
      <c r="BA212" s="99"/>
      <c r="BB212" s="227"/>
      <c r="BC212" s="227"/>
      <c r="BD212" s="227"/>
      <c r="BE212" s="227"/>
      <c r="BF212" s="99"/>
      <c r="BG212" s="99"/>
      <c r="BH212" s="99"/>
      <c r="BI212" s="99"/>
      <c r="BJ212" s="99"/>
      <c r="BK212" s="99"/>
      <c r="BL212" s="227"/>
      <c r="BM212" s="227"/>
      <c r="BN212" s="227"/>
      <c r="BO212" s="227"/>
      <c r="BP212" s="227"/>
      <c r="BQ212" s="227"/>
      <c r="BR212" s="189"/>
      <c r="BS212" s="99"/>
      <c r="BT212" s="227"/>
      <c r="BU212" s="227"/>
      <c r="BV212" s="227"/>
      <c r="BW212" s="227"/>
      <c r="BX212" s="227"/>
      <c r="BY212" s="227"/>
      <c r="BZ212" s="227"/>
      <c r="CA212" s="122"/>
      <c r="CB212" s="227"/>
      <c r="CC212" s="227"/>
      <c r="CD212" s="227"/>
      <c r="CE212" s="227"/>
      <c r="CF212" s="227"/>
      <c r="CG212" s="227"/>
      <c r="CH212" s="227"/>
      <c r="CI212" s="189"/>
      <c r="CJ212" s="99"/>
      <c r="CK212" s="99"/>
      <c r="CL212" s="99"/>
      <c r="CM212" s="99"/>
      <c r="CN212" s="99"/>
      <c r="CO212" s="99"/>
      <c r="CP212" s="99"/>
      <c r="CQ212" s="99"/>
      <c r="CR212" s="99"/>
      <c r="CS212" s="99"/>
      <c r="CT212" s="99"/>
      <c r="CU212" s="99"/>
      <c r="CV212" s="99"/>
      <c r="CW212" s="99"/>
      <c r="CX212" s="189"/>
      <c r="CY212" s="99"/>
      <c r="CZ212" s="99"/>
      <c r="DA212" s="99"/>
      <c r="DB212" s="99"/>
      <c r="DC212" s="99"/>
      <c r="DD212" s="99"/>
      <c r="DE212" s="99"/>
      <c r="DF212" s="99"/>
      <c r="DG212" s="125"/>
      <c r="DH212" s="126"/>
    </row>
    <row r="213" spans="3:112">
      <c r="C213" s="227"/>
      <c r="D213" s="227"/>
      <c r="E213" s="227"/>
      <c r="F213" s="227"/>
      <c r="G213" s="227"/>
      <c r="H213" s="99"/>
      <c r="I213" s="99"/>
      <c r="J213" s="99"/>
      <c r="K213" s="99"/>
      <c r="L213" s="99"/>
      <c r="M213" s="189"/>
      <c r="N213" s="99"/>
      <c r="O213" s="227"/>
      <c r="P213" s="227"/>
      <c r="Q213" s="227"/>
      <c r="R213" s="227"/>
      <c r="S213" s="227"/>
      <c r="T213" s="99"/>
      <c r="U213" s="99"/>
      <c r="V213" s="99"/>
      <c r="W213" s="99"/>
      <c r="X213" s="99"/>
      <c r="Y213" s="189"/>
      <c r="Z213" s="205">
        <v>46142</v>
      </c>
      <c r="AA213" s="101">
        <v>0.45133282699999999</v>
      </c>
      <c r="AB213" s="101">
        <v>1.0420521089999999</v>
      </c>
      <c r="AC213" s="101">
        <v>0.73884243045138931</v>
      </c>
      <c r="AD213" s="101">
        <v>1.5949295954623661</v>
      </c>
      <c r="AE213" s="101">
        <v>2.5016435510861519</v>
      </c>
      <c r="AF213" s="227">
        <v>0.3465891104076953</v>
      </c>
      <c r="AG213" s="227">
        <v>1.5949295954623661</v>
      </c>
      <c r="AH213" s="227"/>
      <c r="AI213" s="227"/>
      <c r="AJ213" s="189"/>
      <c r="AK213" s="99"/>
      <c r="AL213" s="227"/>
      <c r="AM213" s="227"/>
      <c r="AN213" s="227"/>
      <c r="AO213" s="227"/>
      <c r="AP213" s="227"/>
      <c r="AQ213" s="227"/>
      <c r="AR213" s="227"/>
      <c r="AS213" s="227"/>
      <c r="AT213" s="227"/>
      <c r="AU213" s="227"/>
      <c r="AV213" s="227"/>
      <c r="AW213" s="227"/>
      <c r="AX213" s="227"/>
      <c r="AY213" s="227"/>
      <c r="AZ213" s="189"/>
      <c r="BA213" s="99"/>
      <c r="BB213" s="227"/>
      <c r="BC213" s="227"/>
      <c r="BD213" s="227"/>
      <c r="BE213" s="227"/>
      <c r="BF213" s="99"/>
      <c r="BG213" s="99"/>
      <c r="BH213" s="99"/>
      <c r="BI213" s="99"/>
      <c r="BJ213" s="99"/>
      <c r="BK213" s="99"/>
      <c r="BL213" s="227"/>
      <c r="BM213" s="227"/>
      <c r="BN213" s="227"/>
      <c r="BO213" s="227"/>
      <c r="BP213" s="227"/>
      <c r="BQ213" s="227"/>
      <c r="BR213" s="189"/>
      <c r="BS213" s="99"/>
      <c r="BT213" s="227"/>
      <c r="BU213" s="227"/>
      <c r="BV213" s="227"/>
      <c r="BW213" s="227"/>
      <c r="BX213" s="227"/>
      <c r="BY213" s="227"/>
      <c r="BZ213" s="227"/>
      <c r="CA213" s="128"/>
      <c r="CB213" s="135"/>
      <c r="CC213" s="135"/>
      <c r="CD213" s="135"/>
      <c r="CE213" s="135"/>
      <c r="CF213" s="227"/>
      <c r="CG213" s="227"/>
      <c r="CH213" s="227"/>
      <c r="CI213" s="189"/>
      <c r="CJ213" s="99"/>
      <c r="CK213" s="99"/>
      <c r="CL213" s="99"/>
      <c r="CM213" s="99"/>
      <c r="CN213" s="99"/>
      <c r="CO213" s="99"/>
      <c r="CP213" s="99"/>
      <c r="CQ213" s="99"/>
      <c r="CR213" s="99"/>
      <c r="CS213" s="99"/>
      <c r="CT213" s="99"/>
      <c r="CU213" s="99"/>
      <c r="CV213" s="99"/>
      <c r="CW213" s="99"/>
      <c r="CX213" s="189"/>
      <c r="CY213" s="99"/>
      <c r="CZ213" s="99"/>
      <c r="DA213" s="99"/>
      <c r="DB213" s="99"/>
      <c r="DC213" s="99"/>
      <c r="DD213" s="99"/>
      <c r="DE213" s="99"/>
      <c r="DF213" s="99"/>
      <c r="DG213" s="125"/>
      <c r="DH213" s="126"/>
    </row>
    <row r="214" spans="3:112">
      <c r="C214" s="227"/>
      <c r="D214" s="227"/>
      <c r="E214" s="227"/>
      <c r="F214" s="227"/>
      <c r="G214" s="227"/>
      <c r="H214" s="99"/>
      <c r="I214" s="99"/>
      <c r="J214" s="99"/>
      <c r="K214" s="99"/>
      <c r="L214" s="99"/>
      <c r="M214" s="189"/>
      <c r="N214" s="99"/>
      <c r="O214" s="227"/>
      <c r="P214" s="227"/>
      <c r="Q214" s="227"/>
      <c r="R214" s="227"/>
      <c r="S214" s="227"/>
      <c r="T214" s="99"/>
      <c r="U214" s="99"/>
      <c r="V214" s="99"/>
      <c r="W214" s="99"/>
      <c r="X214" s="99"/>
      <c r="Y214" s="189"/>
      <c r="Z214" s="205">
        <v>46173</v>
      </c>
      <c r="AA214" s="101">
        <v>0.47226092999999997</v>
      </c>
      <c r="AB214" s="101">
        <v>1.0490049990000001</v>
      </c>
      <c r="AC214" s="101">
        <v>0.76433223629868929</v>
      </c>
      <c r="AD214" s="101">
        <v>1.5810170048721688</v>
      </c>
      <c r="AE214" s="101">
        <v>2.4924851319197221</v>
      </c>
      <c r="AF214" s="227">
        <v>0.39069670986676774</v>
      </c>
      <c r="AG214" s="227">
        <v>1.5810170048721688</v>
      </c>
      <c r="AH214" s="227"/>
      <c r="AI214" s="227"/>
      <c r="AJ214" s="189"/>
      <c r="AK214" s="99"/>
      <c r="AL214" s="227"/>
      <c r="AM214" s="227"/>
      <c r="AN214" s="227"/>
      <c r="AO214" s="227"/>
      <c r="AP214" s="227"/>
      <c r="AQ214" s="227"/>
      <c r="AR214" s="227"/>
      <c r="AS214" s="227"/>
      <c r="AT214" s="227"/>
      <c r="AU214" s="227"/>
      <c r="AV214" s="227"/>
      <c r="AW214" s="227"/>
      <c r="AX214" s="227"/>
      <c r="AY214" s="227"/>
      <c r="AZ214" s="189"/>
      <c r="BA214" s="99"/>
      <c r="BB214" s="227"/>
      <c r="BC214" s="227"/>
      <c r="BD214" s="227"/>
      <c r="BE214" s="227"/>
      <c r="BF214" s="99"/>
      <c r="BG214" s="99"/>
      <c r="BH214" s="99"/>
      <c r="BI214" s="99"/>
      <c r="BJ214" s="99"/>
      <c r="BK214" s="99"/>
      <c r="BL214" s="227"/>
      <c r="BM214" s="227"/>
      <c r="BN214" s="227"/>
      <c r="BO214" s="227"/>
      <c r="BP214" s="227"/>
      <c r="BQ214" s="227"/>
      <c r="BR214" s="189"/>
      <c r="BS214" s="99"/>
      <c r="BT214" s="227"/>
      <c r="BU214" s="227"/>
      <c r="BV214" s="227"/>
      <c r="BW214" s="227"/>
      <c r="BX214" s="227"/>
      <c r="BY214" s="227"/>
      <c r="BZ214" s="227"/>
      <c r="CA214" s="130"/>
      <c r="CB214" s="136"/>
      <c r="CC214" s="136"/>
      <c r="CD214" s="136"/>
      <c r="CE214" s="136"/>
      <c r="CF214" s="227"/>
      <c r="CG214" s="227"/>
      <c r="CH214" s="227"/>
      <c r="CI214" s="189"/>
      <c r="CJ214" s="99"/>
      <c r="CK214" s="99"/>
      <c r="CL214" s="99"/>
      <c r="CM214" s="99"/>
      <c r="CN214" s="99"/>
      <c r="CO214" s="99"/>
      <c r="CP214" s="99"/>
      <c r="CQ214" s="99"/>
      <c r="CR214" s="99"/>
      <c r="CS214" s="99"/>
      <c r="CT214" s="99"/>
      <c r="CU214" s="99"/>
      <c r="CV214" s="99"/>
      <c r="CW214" s="99"/>
      <c r="CX214" s="189"/>
      <c r="CY214" s="99"/>
      <c r="CZ214" s="99"/>
      <c r="DA214" s="99"/>
      <c r="DB214" s="99"/>
      <c r="DC214" s="99"/>
      <c r="DD214" s="99"/>
      <c r="DE214" s="99"/>
      <c r="DF214" s="99"/>
      <c r="DG214" s="125"/>
      <c r="DH214" s="126"/>
    </row>
    <row r="215" spans="3:112">
      <c r="C215" s="227"/>
      <c r="D215" s="227"/>
      <c r="E215" s="227"/>
      <c r="F215" s="227"/>
      <c r="G215" s="227"/>
      <c r="H215" s="99"/>
      <c r="I215" s="99"/>
      <c r="J215" s="99"/>
      <c r="K215" s="99"/>
      <c r="L215" s="99"/>
      <c r="M215" s="189"/>
      <c r="N215" s="99"/>
      <c r="O215" s="227"/>
      <c r="P215" s="227"/>
      <c r="Q215" s="227"/>
      <c r="R215" s="227"/>
      <c r="S215" s="227"/>
      <c r="T215" s="99"/>
      <c r="U215" s="99"/>
      <c r="V215" s="99"/>
      <c r="W215" s="99"/>
      <c r="X215" s="99"/>
      <c r="Y215" s="189"/>
      <c r="Z215" s="205">
        <v>46203</v>
      </c>
      <c r="AA215" s="227"/>
      <c r="AB215" s="227"/>
      <c r="AC215" s="227"/>
      <c r="AD215" s="227"/>
      <c r="AE215" s="227"/>
      <c r="AF215" s="227"/>
      <c r="AG215" s="227"/>
      <c r="AH215" s="227"/>
      <c r="AI215" s="227"/>
      <c r="AJ215" s="189"/>
      <c r="AK215" s="99"/>
      <c r="AL215" s="227"/>
      <c r="AM215" s="227"/>
      <c r="AN215" s="227"/>
      <c r="AO215" s="227"/>
      <c r="AP215" s="227"/>
      <c r="AQ215" s="227"/>
      <c r="AR215" s="227"/>
      <c r="AS215" s="227"/>
      <c r="AT215" s="227"/>
      <c r="AU215" s="227"/>
      <c r="AV215" s="227"/>
      <c r="AW215" s="227"/>
      <c r="AX215" s="227"/>
      <c r="AY215" s="227"/>
      <c r="AZ215" s="189"/>
      <c r="BA215" s="99"/>
      <c r="BB215" s="227"/>
      <c r="BC215" s="227"/>
      <c r="BD215" s="227"/>
      <c r="BE215" s="227"/>
      <c r="BF215" s="99"/>
      <c r="BG215" s="99"/>
      <c r="BH215" s="99"/>
      <c r="BI215" s="99"/>
      <c r="BJ215" s="99"/>
      <c r="BK215" s="99"/>
      <c r="BL215" s="227"/>
      <c r="BM215" s="227"/>
      <c r="BN215" s="227"/>
      <c r="BO215" s="227"/>
      <c r="BP215" s="227"/>
      <c r="BQ215" s="227"/>
      <c r="BR215" s="189"/>
      <c r="BS215" s="99"/>
      <c r="BT215" s="227"/>
      <c r="BU215" s="227"/>
      <c r="BV215" s="227"/>
      <c r="BW215" s="227"/>
      <c r="BX215" s="227"/>
      <c r="BY215" s="227"/>
      <c r="BZ215" s="227"/>
      <c r="CA215" s="130"/>
      <c r="CB215" s="136"/>
      <c r="CC215" s="136"/>
      <c r="CD215" s="136"/>
      <c r="CE215" s="136"/>
      <c r="CF215" s="227"/>
      <c r="CG215" s="227"/>
      <c r="CH215" s="227"/>
      <c r="CI215" s="189"/>
      <c r="CJ215" s="99"/>
      <c r="CK215" s="99"/>
      <c r="CL215" s="99"/>
      <c r="CM215" s="99"/>
      <c r="CN215" s="99"/>
      <c r="CO215" s="99"/>
      <c r="CP215" s="99"/>
      <c r="CQ215" s="99"/>
      <c r="CR215" s="99"/>
      <c r="CS215" s="99"/>
      <c r="CT215" s="99"/>
      <c r="CU215" s="99"/>
      <c r="CV215" s="99"/>
      <c r="CW215" s="99"/>
      <c r="CX215" s="189"/>
      <c r="CY215" s="99"/>
      <c r="CZ215" s="99"/>
      <c r="DA215" s="99"/>
      <c r="DB215" s="99"/>
      <c r="DC215" s="99"/>
      <c r="DD215" s="99"/>
      <c r="DE215" s="99"/>
      <c r="DF215" s="99"/>
      <c r="DG215" s="125"/>
      <c r="DH215" s="126"/>
    </row>
    <row r="216" spans="3:112">
      <c r="C216" s="227"/>
      <c r="D216" s="227"/>
      <c r="E216" s="227"/>
      <c r="F216" s="227"/>
      <c r="G216" s="227"/>
      <c r="H216" s="99"/>
      <c r="I216" s="99"/>
      <c r="J216" s="99"/>
      <c r="K216" s="99"/>
      <c r="L216" s="99"/>
      <c r="M216" s="189"/>
      <c r="N216" s="99"/>
      <c r="O216" s="227"/>
      <c r="P216" s="227"/>
      <c r="Q216" s="227"/>
      <c r="R216" s="227"/>
      <c r="S216" s="227"/>
      <c r="T216" s="99"/>
      <c r="U216" s="99"/>
      <c r="V216" s="99"/>
      <c r="W216" s="99"/>
      <c r="X216" s="99"/>
      <c r="Y216" s="189">
        <v>46203</v>
      </c>
      <c r="Z216" s="205">
        <v>46234</v>
      </c>
      <c r="AA216" s="227"/>
      <c r="AB216" s="227"/>
      <c r="AC216" s="227"/>
      <c r="AD216" s="227"/>
      <c r="AE216" s="227"/>
      <c r="AF216" s="227"/>
      <c r="AG216" s="227"/>
      <c r="AH216" s="227"/>
      <c r="AI216" s="227"/>
      <c r="AJ216" s="189"/>
      <c r="AK216" s="99"/>
      <c r="AL216" s="227"/>
      <c r="AM216" s="227"/>
      <c r="AN216" s="227"/>
      <c r="AO216" s="227"/>
      <c r="AP216" s="227"/>
      <c r="AQ216" s="227"/>
      <c r="AR216" s="227"/>
      <c r="AS216" s="227"/>
      <c r="AT216" s="227"/>
      <c r="AU216" s="227"/>
      <c r="AV216" s="227"/>
      <c r="AW216" s="227"/>
      <c r="AX216" s="227"/>
      <c r="AY216" s="227"/>
      <c r="AZ216" s="189"/>
      <c r="BA216" s="99"/>
      <c r="BB216" s="227"/>
      <c r="BC216" s="227"/>
      <c r="BD216" s="227"/>
      <c r="BE216" s="227"/>
      <c r="BF216" s="99"/>
      <c r="BG216" s="99"/>
      <c r="BH216" s="99"/>
      <c r="BI216" s="99"/>
      <c r="BJ216" s="99"/>
      <c r="BK216" s="99"/>
      <c r="BL216" s="227"/>
      <c r="BM216" s="227"/>
      <c r="BN216" s="227"/>
      <c r="BO216" s="227"/>
      <c r="BP216" s="227"/>
      <c r="BQ216" s="227"/>
      <c r="BR216" s="189"/>
      <c r="BS216" s="99"/>
      <c r="BT216" s="227"/>
      <c r="BU216" s="227"/>
      <c r="BV216" s="227"/>
      <c r="BW216" s="227"/>
      <c r="BX216" s="227"/>
      <c r="BY216" s="227"/>
      <c r="BZ216" s="227"/>
      <c r="CA216" s="130"/>
      <c r="CB216" s="136"/>
      <c r="CC216" s="136"/>
      <c r="CD216" s="136"/>
      <c r="CE216" s="136"/>
      <c r="CF216" s="227"/>
      <c r="CG216" s="227"/>
      <c r="CH216" s="227"/>
      <c r="CI216" s="189"/>
      <c r="CJ216" s="99"/>
      <c r="CK216" s="99"/>
      <c r="CL216" s="99"/>
      <c r="CM216" s="99"/>
      <c r="CN216" s="99"/>
      <c r="CO216" s="99"/>
      <c r="CP216" s="99"/>
      <c r="CQ216" s="99"/>
      <c r="CR216" s="99"/>
      <c r="CS216" s="99"/>
      <c r="CT216" s="99"/>
      <c r="CU216" s="99"/>
      <c r="CV216" s="99"/>
      <c r="CW216" s="99"/>
      <c r="CX216" s="189"/>
      <c r="CY216" s="99"/>
      <c r="CZ216" s="99"/>
      <c r="DA216" s="99"/>
      <c r="DB216" s="99"/>
      <c r="DC216" s="99"/>
      <c r="DD216" s="99"/>
      <c r="DE216" s="99"/>
      <c r="DF216" s="99"/>
      <c r="DG216" s="125"/>
      <c r="DH216" s="126"/>
    </row>
    <row r="217" spans="3:112">
      <c r="C217" s="227"/>
      <c r="D217" s="227"/>
      <c r="E217" s="227"/>
      <c r="F217" s="227"/>
      <c r="G217" s="227"/>
      <c r="H217" s="99"/>
      <c r="I217" s="99"/>
      <c r="J217" s="99"/>
      <c r="K217" s="99"/>
      <c r="L217" s="99"/>
      <c r="M217" s="189"/>
      <c r="N217" s="99"/>
      <c r="O217" s="227"/>
      <c r="P217" s="227"/>
      <c r="Q217" s="227"/>
      <c r="R217" s="227"/>
      <c r="S217" s="227"/>
      <c r="T217" s="99"/>
      <c r="U217" s="99"/>
      <c r="V217" s="99"/>
      <c r="W217" s="99"/>
      <c r="X217" s="99"/>
      <c r="Y217" s="189"/>
      <c r="Z217" s="205">
        <v>46265</v>
      </c>
      <c r="AA217" s="227"/>
      <c r="AB217" s="227"/>
      <c r="AC217" s="227"/>
      <c r="AD217" s="227"/>
      <c r="AE217" s="227"/>
      <c r="AF217" s="227"/>
      <c r="AG217" s="227"/>
      <c r="AH217" s="227"/>
      <c r="AI217" s="227"/>
      <c r="AJ217" s="189"/>
      <c r="AK217" s="99"/>
      <c r="AL217" s="227"/>
      <c r="AM217" s="227"/>
      <c r="AN217" s="227"/>
      <c r="AO217" s="227"/>
      <c r="AP217" s="227"/>
      <c r="AQ217" s="227"/>
      <c r="AR217" s="227"/>
      <c r="AS217" s="227"/>
      <c r="AT217" s="227"/>
      <c r="AU217" s="227"/>
      <c r="AV217" s="227"/>
      <c r="AW217" s="227"/>
      <c r="AX217" s="227"/>
      <c r="AY217" s="227"/>
      <c r="AZ217" s="189"/>
      <c r="BA217" s="99"/>
      <c r="BB217" s="227"/>
      <c r="BC217" s="227"/>
      <c r="BD217" s="227"/>
      <c r="BE217" s="227"/>
      <c r="BF217" s="99"/>
      <c r="BG217" s="99"/>
      <c r="BH217" s="99"/>
      <c r="BI217" s="99"/>
      <c r="BJ217" s="99"/>
      <c r="BK217" s="99"/>
      <c r="BL217" s="227"/>
      <c r="BM217" s="227"/>
      <c r="BN217" s="227"/>
      <c r="BO217" s="227"/>
      <c r="BP217" s="227"/>
      <c r="BQ217" s="227"/>
      <c r="BR217" s="189"/>
      <c r="BS217" s="99"/>
      <c r="BT217" s="227"/>
      <c r="BU217" s="227"/>
      <c r="BV217" s="227"/>
      <c r="BW217" s="227"/>
      <c r="BX217" s="227"/>
      <c r="BY217" s="227"/>
      <c r="BZ217" s="227"/>
      <c r="CA217" s="130"/>
      <c r="CB217" s="136"/>
      <c r="CC217" s="136"/>
      <c r="CD217" s="136"/>
      <c r="CE217" s="136"/>
      <c r="CF217" s="227"/>
      <c r="CG217" s="227"/>
      <c r="CH217" s="227"/>
      <c r="CI217" s="189"/>
      <c r="CJ217" s="99"/>
      <c r="CK217" s="99"/>
      <c r="CL217" s="99"/>
      <c r="CM217" s="99"/>
      <c r="CN217" s="99"/>
      <c r="CO217" s="99"/>
      <c r="CP217" s="99"/>
      <c r="CQ217" s="99"/>
      <c r="CR217" s="99"/>
      <c r="CS217" s="99"/>
      <c r="CT217" s="99"/>
      <c r="CU217" s="99"/>
      <c r="CV217" s="99"/>
      <c r="CW217" s="99"/>
      <c r="CX217" s="189"/>
      <c r="CY217" s="99"/>
      <c r="CZ217" s="99"/>
      <c r="DA217" s="99"/>
      <c r="DB217" s="99"/>
      <c r="DC217" s="99"/>
      <c r="DD217" s="99"/>
      <c r="DE217" s="99"/>
      <c r="DF217" s="99"/>
      <c r="DG217" s="125"/>
      <c r="DH217" s="126"/>
    </row>
    <row r="218" spans="3:112">
      <c r="C218" s="227"/>
      <c r="D218" s="227"/>
      <c r="E218" s="227"/>
      <c r="F218" s="227"/>
      <c r="G218" s="227"/>
      <c r="H218" s="99"/>
      <c r="I218" s="99"/>
      <c r="J218" s="99"/>
      <c r="K218" s="99"/>
      <c r="L218" s="99"/>
      <c r="M218" s="189"/>
      <c r="N218" s="99"/>
      <c r="O218" s="227"/>
      <c r="P218" s="227"/>
      <c r="Q218" s="227"/>
      <c r="R218" s="227"/>
      <c r="S218" s="227"/>
      <c r="T218" s="99"/>
      <c r="U218" s="99"/>
      <c r="V218" s="99"/>
      <c r="W218" s="99"/>
      <c r="X218" s="99"/>
      <c r="Y218" s="189"/>
      <c r="Z218" s="205">
        <v>46295</v>
      </c>
      <c r="AA218" s="227"/>
      <c r="AB218" s="227"/>
      <c r="AC218" s="227"/>
      <c r="AD218" s="227"/>
      <c r="AE218" s="227"/>
      <c r="AF218" s="227"/>
      <c r="AG218" s="227"/>
      <c r="AH218" s="227"/>
      <c r="AI218" s="227"/>
      <c r="AJ218" s="189"/>
      <c r="AK218" s="99"/>
      <c r="AL218" s="227"/>
      <c r="AM218" s="227"/>
      <c r="AN218" s="227"/>
      <c r="AO218" s="227"/>
      <c r="AP218" s="227"/>
      <c r="AQ218" s="227"/>
      <c r="AR218" s="227"/>
      <c r="AS218" s="227"/>
      <c r="AT218" s="227"/>
      <c r="AU218" s="227"/>
      <c r="AV218" s="227"/>
      <c r="AW218" s="227"/>
      <c r="AX218" s="227"/>
      <c r="AY218" s="227"/>
      <c r="AZ218" s="189"/>
      <c r="BA218" s="99"/>
      <c r="BB218" s="227"/>
      <c r="BC218" s="227"/>
      <c r="BD218" s="227"/>
      <c r="BE218" s="227"/>
      <c r="BF218" s="99"/>
      <c r="BG218" s="99"/>
      <c r="BH218" s="99"/>
      <c r="BI218" s="99"/>
      <c r="BJ218" s="99"/>
      <c r="BK218" s="99"/>
      <c r="BL218" s="227"/>
      <c r="BM218" s="227"/>
      <c r="BN218" s="227"/>
      <c r="BO218" s="227"/>
      <c r="BP218" s="227"/>
      <c r="BQ218" s="227"/>
      <c r="BR218" s="189"/>
      <c r="BS218" s="99"/>
      <c r="BT218" s="227"/>
      <c r="BU218" s="227"/>
      <c r="BV218" s="227"/>
      <c r="BW218" s="227"/>
      <c r="BX218" s="227"/>
      <c r="BY218" s="227"/>
      <c r="BZ218" s="227"/>
      <c r="CA218" s="130"/>
      <c r="CB218" s="136"/>
      <c r="CC218" s="136"/>
      <c r="CD218" s="136"/>
      <c r="CE218" s="136"/>
      <c r="CF218" s="227"/>
      <c r="CG218" s="227"/>
      <c r="CH218" s="227"/>
      <c r="CI218" s="189"/>
      <c r="CJ218" s="99"/>
      <c r="CK218" s="99"/>
      <c r="CL218" s="99"/>
      <c r="CM218" s="99"/>
      <c r="CN218" s="99"/>
      <c r="CO218" s="99"/>
      <c r="CP218" s="99"/>
      <c r="CQ218" s="99"/>
      <c r="CR218" s="99"/>
      <c r="CS218" s="99"/>
      <c r="CT218" s="99"/>
      <c r="CU218" s="99"/>
      <c r="CV218" s="99"/>
      <c r="CW218" s="99"/>
      <c r="CX218" s="189"/>
      <c r="CY218" s="99"/>
      <c r="CZ218" s="99"/>
      <c r="DA218" s="99"/>
      <c r="DB218" s="99"/>
      <c r="DC218" s="99"/>
      <c r="DD218" s="99"/>
      <c r="DE218" s="99"/>
      <c r="DF218" s="99"/>
      <c r="DG218" s="125"/>
      <c r="DH218" s="126"/>
    </row>
    <row r="219" spans="3:112">
      <c r="C219" s="135"/>
      <c r="D219" s="135"/>
      <c r="E219" s="135"/>
      <c r="F219" s="135"/>
      <c r="G219" s="135"/>
      <c r="H219" s="124"/>
      <c r="I219" s="124"/>
      <c r="J219" s="124"/>
      <c r="K219" s="124"/>
      <c r="L219" s="124"/>
      <c r="M219" s="127"/>
      <c r="N219" s="124"/>
      <c r="O219" s="135"/>
      <c r="P219" s="135"/>
      <c r="Q219" s="135"/>
      <c r="R219" s="99"/>
      <c r="S219" s="99"/>
      <c r="T219" s="99"/>
      <c r="U219" s="99"/>
      <c r="V219" s="99"/>
      <c r="W219" s="99"/>
      <c r="X219" s="99"/>
      <c r="Y219" s="99"/>
      <c r="Z219" s="205">
        <v>46326</v>
      </c>
      <c r="AA219" s="99"/>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135"/>
      <c r="AY219" s="135"/>
      <c r="AZ219" s="127"/>
      <c r="BA219" s="124"/>
      <c r="BB219" s="135"/>
      <c r="BC219" s="135"/>
      <c r="BD219" s="135"/>
      <c r="BE219" s="135"/>
      <c r="BF219" s="124"/>
      <c r="BG219" s="124"/>
      <c r="BH219" s="124"/>
      <c r="BI219" s="124"/>
      <c r="BJ219" s="124"/>
      <c r="BK219" s="124"/>
      <c r="BL219" s="135"/>
      <c r="BM219" s="135"/>
      <c r="BN219" s="135"/>
      <c r="BO219" s="135"/>
      <c r="BP219" s="135"/>
      <c r="BQ219" s="135"/>
      <c r="BR219" s="127"/>
      <c r="BS219" s="124"/>
      <c r="BT219" s="135"/>
      <c r="BU219" s="135"/>
      <c r="BV219" s="135"/>
      <c r="BW219" s="135"/>
      <c r="BX219" s="135"/>
      <c r="BY219" s="135"/>
      <c r="BZ219" s="135"/>
      <c r="CA219" s="130"/>
      <c r="CB219" s="136"/>
      <c r="CC219" s="136"/>
      <c r="CD219" s="136"/>
      <c r="CE219" s="136"/>
      <c r="CF219" s="135"/>
      <c r="CG219" s="135"/>
      <c r="CH219" s="135"/>
      <c r="CI219" s="127"/>
      <c r="CJ219" s="124"/>
      <c r="CK219" s="124"/>
      <c r="CL219" s="124"/>
      <c r="CM219" s="124"/>
      <c r="CN219" s="124"/>
      <c r="CO219" s="124"/>
      <c r="CP219" s="124"/>
      <c r="CQ219" s="124"/>
      <c r="CR219" s="124"/>
      <c r="CS219" s="124"/>
      <c r="CT219" s="124"/>
      <c r="CU219" s="124"/>
      <c r="CV219" s="124"/>
      <c r="CW219" s="124"/>
      <c r="CX219" s="127"/>
      <c r="CY219" s="124"/>
      <c r="CZ219" s="124"/>
      <c r="DA219" s="124"/>
      <c r="DB219" s="124"/>
      <c r="DC219" s="124"/>
      <c r="DD219" s="124"/>
      <c r="DE219" s="124"/>
      <c r="DF219" s="124"/>
      <c r="DG219" s="126"/>
      <c r="DH219" s="126"/>
    </row>
    <row r="220" spans="3:112">
      <c r="C220" s="136"/>
      <c r="D220" s="136"/>
      <c r="E220" s="136"/>
      <c r="F220" s="136"/>
      <c r="G220" s="136"/>
      <c r="H220" s="126"/>
      <c r="I220" s="126"/>
      <c r="J220" s="126"/>
      <c r="K220" s="126"/>
      <c r="L220" s="126"/>
      <c r="M220" s="129"/>
      <c r="N220" s="126"/>
      <c r="O220" s="136"/>
      <c r="P220" s="136"/>
      <c r="Q220" s="136"/>
      <c r="R220" s="99"/>
      <c r="S220" s="99"/>
      <c r="T220" s="99"/>
      <c r="U220" s="99"/>
      <c r="V220" s="99"/>
      <c r="W220" s="99"/>
      <c r="X220" s="99"/>
      <c r="Y220" s="99"/>
      <c r="Z220" s="205">
        <v>46356</v>
      </c>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136"/>
      <c r="AY220" s="136"/>
      <c r="AZ220" s="129"/>
      <c r="BA220" s="126"/>
      <c r="BB220" s="136"/>
      <c r="BC220" s="136"/>
      <c r="BD220" s="136"/>
      <c r="BE220" s="136"/>
      <c r="BF220" s="126"/>
      <c r="BG220" s="126"/>
      <c r="BH220" s="126"/>
      <c r="BI220" s="126"/>
      <c r="BJ220" s="126"/>
      <c r="BK220" s="126"/>
      <c r="BL220" s="136"/>
      <c r="BM220" s="136"/>
      <c r="BN220" s="136"/>
      <c r="BO220" s="136"/>
      <c r="BP220" s="136"/>
      <c r="BQ220" s="136"/>
      <c r="BR220" s="129"/>
      <c r="BS220" s="126"/>
      <c r="BT220" s="136"/>
      <c r="BU220" s="136"/>
      <c r="BV220" s="136"/>
      <c r="BW220" s="136"/>
      <c r="BX220" s="136"/>
      <c r="BY220" s="136"/>
      <c r="BZ220" s="136"/>
      <c r="CA220" s="130"/>
      <c r="CB220" s="136"/>
      <c r="CC220" s="136"/>
      <c r="CD220" s="136"/>
      <c r="CE220" s="136"/>
      <c r="CF220" s="136"/>
      <c r="CG220" s="136"/>
      <c r="CH220" s="136"/>
      <c r="CI220" s="129"/>
      <c r="CJ220" s="126"/>
      <c r="CK220" s="126"/>
      <c r="CL220" s="126"/>
      <c r="CM220" s="126"/>
      <c r="CN220" s="126"/>
      <c r="CO220" s="126"/>
      <c r="CP220" s="126"/>
      <c r="CQ220" s="126"/>
      <c r="CR220" s="126"/>
      <c r="CS220" s="126"/>
      <c r="CT220" s="126"/>
      <c r="CU220" s="126"/>
      <c r="CV220" s="126"/>
      <c r="CW220" s="126"/>
      <c r="CX220" s="129"/>
      <c r="CY220" s="126"/>
      <c r="CZ220" s="126"/>
      <c r="DA220" s="126"/>
      <c r="DB220" s="126"/>
      <c r="DC220" s="126"/>
      <c r="DD220" s="126"/>
      <c r="DE220" s="126"/>
      <c r="DF220" s="126"/>
      <c r="DG220" s="126"/>
      <c r="DH220" s="126"/>
    </row>
    <row r="221" spans="3:112">
      <c r="C221" s="136"/>
      <c r="D221" s="136"/>
      <c r="E221" s="136"/>
      <c r="F221" s="136"/>
      <c r="G221" s="136"/>
      <c r="H221" s="126"/>
      <c r="I221" s="126"/>
      <c r="J221" s="126"/>
      <c r="K221" s="126"/>
      <c r="L221" s="126"/>
      <c r="M221" s="129"/>
      <c r="N221" s="126"/>
      <c r="O221" s="136"/>
      <c r="P221" s="136"/>
      <c r="Q221" s="136"/>
      <c r="R221" s="99"/>
      <c r="S221" s="99"/>
      <c r="T221" s="99"/>
      <c r="U221" s="99"/>
      <c r="V221" s="99"/>
      <c r="W221" s="99"/>
      <c r="X221" s="99"/>
      <c r="Y221" s="99"/>
      <c r="Z221" s="205">
        <v>46387</v>
      </c>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136"/>
      <c r="AY221" s="136"/>
      <c r="AZ221" s="129"/>
      <c r="BA221" s="126"/>
      <c r="BB221" s="136"/>
      <c r="BC221" s="136"/>
      <c r="BD221" s="136"/>
      <c r="BE221" s="136"/>
      <c r="BF221" s="126"/>
      <c r="BG221" s="126"/>
      <c r="BH221" s="126"/>
      <c r="BI221" s="126"/>
      <c r="BJ221" s="126"/>
      <c r="BK221" s="126"/>
      <c r="BL221" s="136"/>
      <c r="BM221" s="136"/>
      <c r="BN221" s="136"/>
      <c r="BO221" s="136"/>
      <c r="BP221" s="136"/>
      <c r="BQ221" s="136"/>
      <c r="BR221" s="129"/>
      <c r="BS221" s="126"/>
      <c r="BT221" s="136"/>
      <c r="BU221" s="136"/>
      <c r="BV221" s="136"/>
      <c r="BW221" s="136"/>
      <c r="BX221" s="136"/>
      <c r="BY221" s="136"/>
      <c r="BZ221" s="136"/>
      <c r="CA221" s="130"/>
      <c r="CB221" s="136"/>
      <c r="CC221" s="136"/>
      <c r="CD221" s="136"/>
      <c r="CE221" s="136"/>
      <c r="CF221" s="136"/>
      <c r="CG221" s="136"/>
      <c r="CH221" s="136"/>
      <c r="CI221" s="129"/>
      <c r="CJ221" s="126"/>
      <c r="CK221" s="126"/>
      <c r="CL221" s="126"/>
      <c r="CM221" s="126"/>
      <c r="CN221" s="126"/>
      <c r="CO221" s="126"/>
      <c r="CP221" s="126"/>
      <c r="CQ221" s="126"/>
      <c r="CR221" s="126"/>
      <c r="CS221" s="126"/>
      <c r="CT221" s="126"/>
      <c r="CU221" s="126"/>
      <c r="CV221" s="126"/>
      <c r="CW221" s="126"/>
      <c r="CX221" s="129"/>
      <c r="CY221" s="126"/>
      <c r="CZ221" s="126"/>
      <c r="DA221" s="126"/>
      <c r="DB221" s="126"/>
      <c r="DC221" s="126"/>
      <c r="DD221" s="126"/>
      <c r="DE221" s="126"/>
      <c r="DF221" s="126"/>
      <c r="DG221" s="126"/>
      <c r="DH221" s="126"/>
    </row>
    <row r="222" spans="3:112">
      <c r="C222" s="136"/>
      <c r="D222" s="136"/>
      <c r="E222" s="136"/>
      <c r="F222" s="136"/>
      <c r="G222" s="136"/>
      <c r="H222" s="126"/>
      <c r="I222" s="126"/>
      <c r="J222" s="126"/>
      <c r="K222" s="126"/>
      <c r="L222" s="126"/>
      <c r="M222" s="129"/>
      <c r="N222" s="126"/>
      <c r="O222" s="136"/>
      <c r="P222" s="136"/>
      <c r="Q222" s="136"/>
      <c r="R222" s="99"/>
      <c r="S222" s="99"/>
      <c r="T222" s="99"/>
      <c r="U222" s="99"/>
      <c r="V222" s="99"/>
      <c r="W222" s="99"/>
      <c r="X222" s="99"/>
      <c r="Y222" s="99"/>
      <c r="Z222" s="205"/>
      <c r="AA222" s="99"/>
      <c r="AB222" s="99"/>
      <c r="AC222" s="99"/>
      <c r="AD222" s="99"/>
      <c r="AE222" s="99"/>
      <c r="AF222" s="99"/>
      <c r="AG222" s="99"/>
      <c r="AH222" s="99"/>
      <c r="AI222" s="99"/>
      <c r="AJ222" s="99"/>
      <c r="AK222" s="99"/>
      <c r="AL222" s="99"/>
      <c r="AM222" s="99"/>
      <c r="AN222" s="99"/>
      <c r="AO222" s="99"/>
      <c r="AP222" s="99"/>
      <c r="AQ222" s="99"/>
      <c r="AR222" s="99"/>
      <c r="AS222" s="99"/>
      <c r="AT222" s="99"/>
      <c r="AU222" s="99"/>
      <c r="AV222" s="99"/>
      <c r="AW222" s="99"/>
      <c r="AX222" s="136"/>
      <c r="AY222" s="136"/>
      <c r="AZ222" s="129"/>
      <c r="BA222" s="126"/>
      <c r="BB222" s="136"/>
      <c r="BC222" s="136"/>
      <c r="BD222" s="136"/>
      <c r="BE222" s="136"/>
      <c r="BF222" s="126"/>
      <c r="BG222" s="126"/>
      <c r="BH222" s="126"/>
      <c r="BI222" s="126"/>
      <c r="BJ222" s="126"/>
      <c r="BK222" s="126"/>
      <c r="BL222" s="136"/>
      <c r="BM222" s="136"/>
      <c r="BN222" s="136"/>
      <c r="BO222" s="136"/>
      <c r="BP222" s="136"/>
      <c r="BQ222" s="136"/>
      <c r="BR222" s="129"/>
      <c r="BS222" s="126"/>
      <c r="BT222" s="136"/>
      <c r="BU222" s="136"/>
      <c r="BV222" s="136"/>
      <c r="BW222" s="136"/>
      <c r="BX222" s="136"/>
      <c r="BY222" s="136"/>
      <c r="BZ222" s="136"/>
      <c r="CA222" s="130"/>
      <c r="CB222" s="136"/>
      <c r="CC222" s="136"/>
      <c r="CD222" s="136"/>
      <c r="CE222" s="136"/>
      <c r="CF222" s="136"/>
      <c r="CG222" s="136"/>
      <c r="CH222" s="136"/>
      <c r="CI222" s="129"/>
      <c r="CJ222" s="126"/>
      <c r="CK222" s="126"/>
      <c r="CL222" s="126"/>
      <c r="CM222" s="126"/>
      <c r="CN222" s="126"/>
      <c r="CO222" s="126"/>
      <c r="CP222" s="126"/>
      <c r="CQ222" s="126"/>
      <c r="CR222" s="126"/>
      <c r="CS222" s="126"/>
      <c r="CT222" s="126"/>
      <c r="CU222" s="126"/>
      <c r="CV222" s="126"/>
      <c r="CW222" s="126"/>
      <c r="CX222" s="129"/>
      <c r="CY222" s="126"/>
      <c r="CZ222" s="126"/>
      <c r="DA222" s="126"/>
      <c r="DB222" s="126"/>
      <c r="DC222" s="126"/>
      <c r="DD222" s="126"/>
      <c r="DE222" s="126"/>
      <c r="DF222" s="126"/>
      <c r="DG222" s="126"/>
      <c r="DH222" s="126"/>
    </row>
    <row r="223" spans="3:112">
      <c r="C223" s="136"/>
      <c r="D223" s="136"/>
      <c r="E223" s="136"/>
      <c r="F223" s="136"/>
      <c r="G223" s="136"/>
      <c r="H223" s="126"/>
      <c r="I223" s="126"/>
      <c r="J223" s="126"/>
      <c r="K223" s="126"/>
      <c r="L223" s="126"/>
      <c r="M223" s="129"/>
      <c r="N223" s="126"/>
      <c r="O223" s="136"/>
      <c r="P223" s="136"/>
      <c r="Q223" s="136"/>
      <c r="R223" s="99"/>
      <c r="S223" s="99"/>
      <c r="T223" s="99"/>
      <c r="U223" s="99"/>
      <c r="V223" s="99"/>
      <c r="W223" s="99"/>
      <c r="X223" s="99"/>
      <c r="Y223" s="99"/>
      <c r="Z223" s="205"/>
      <c r="AA223" s="99"/>
      <c r="AB223" s="99"/>
      <c r="AC223" s="99"/>
      <c r="AD223" s="99"/>
      <c r="AE223" s="99"/>
      <c r="AF223" s="99"/>
      <c r="AG223" s="99"/>
      <c r="AH223" s="99"/>
      <c r="AI223" s="99"/>
      <c r="AJ223" s="99"/>
      <c r="AK223" s="99"/>
      <c r="AL223" s="99"/>
      <c r="AM223" s="99"/>
      <c r="AN223" s="99"/>
      <c r="AO223" s="99"/>
      <c r="AP223" s="99"/>
      <c r="AQ223" s="99"/>
      <c r="AR223" s="99"/>
      <c r="AS223" s="99"/>
      <c r="AT223" s="99"/>
      <c r="AU223" s="99"/>
      <c r="AV223" s="99"/>
      <c r="AW223" s="99"/>
      <c r="AX223" s="136"/>
      <c r="AY223" s="136"/>
      <c r="AZ223" s="129"/>
      <c r="BA223" s="126"/>
      <c r="BB223" s="136"/>
      <c r="BC223" s="136"/>
      <c r="BD223" s="136"/>
      <c r="BE223" s="136"/>
      <c r="BF223" s="126"/>
      <c r="BG223" s="126"/>
      <c r="BH223" s="126"/>
      <c r="BI223" s="126"/>
      <c r="BJ223" s="126"/>
      <c r="BK223" s="126"/>
      <c r="BL223" s="136"/>
      <c r="BM223" s="136"/>
      <c r="BN223" s="136"/>
      <c r="BO223" s="136"/>
      <c r="BP223" s="136"/>
      <c r="BQ223" s="136"/>
      <c r="BR223" s="129"/>
      <c r="BS223" s="126"/>
      <c r="BT223" s="136"/>
      <c r="BU223" s="136"/>
      <c r="BV223" s="136"/>
      <c r="BW223" s="136"/>
      <c r="BX223" s="136"/>
      <c r="BY223" s="136"/>
      <c r="BZ223" s="136"/>
      <c r="CA223" s="130"/>
      <c r="CB223" s="136"/>
      <c r="CC223" s="136"/>
      <c r="CD223" s="136"/>
      <c r="CE223" s="136"/>
      <c r="CF223" s="136"/>
      <c r="CG223" s="136"/>
      <c r="CH223" s="136"/>
      <c r="CI223" s="129"/>
      <c r="CJ223" s="126"/>
      <c r="CK223" s="126"/>
      <c r="CL223" s="126"/>
      <c r="CM223" s="126"/>
      <c r="CN223" s="126"/>
      <c r="CO223" s="126"/>
      <c r="CP223" s="126"/>
      <c r="CQ223" s="126"/>
      <c r="CR223" s="126"/>
      <c r="CS223" s="126"/>
      <c r="CT223" s="126"/>
      <c r="CU223" s="126"/>
      <c r="CV223" s="126"/>
      <c r="CW223" s="126"/>
      <c r="CX223" s="129"/>
      <c r="CY223" s="126"/>
      <c r="CZ223" s="126"/>
      <c r="DA223" s="126"/>
      <c r="DB223" s="126"/>
      <c r="DC223" s="126"/>
      <c r="DD223" s="126"/>
      <c r="DE223" s="126"/>
      <c r="DF223" s="126"/>
      <c r="DG223" s="126"/>
      <c r="DH223" s="126"/>
    </row>
    <row r="224" spans="3:112">
      <c r="C224" s="136"/>
      <c r="D224" s="136"/>
      <c r="E224" s="136"/>
      <c r="F224" s="136"/>
      <c r="G224" s="136"/>
      <c r="H224" s="126"/>
      <c r="I224" s="126"/>
      <c r="J224" s="126"/>
      <c r="K224" s="126"/>
      <c r="L224" s="126"/>
      <c r="M224" s="129"/>
      <c r="N224" s="126"/>
      <c r="O224" s="136"/>
      <c r="P224" s="136"/>
      <c r="Q224" s="136"/>
      <c r="R224" s="99"/>
      <c r="S224" s="99"/>
      <c r="T224" s="99"/>
      <c r="U224" s="99"/>
      <c r="V224" s="99"/>
      <c r="W224" s="99"/>
      <c r="X224" s="99"/>
      <c r="Y224" s="99"/>
      <c r="Z224" s="205"/>
      <c r="AA224" s="99"/>
      <c r="AB224" s="99"/>
      <c r="AC224" s="99"/>
      <c r="AD224" s="99"/>
      <c r="AE224" s="99"/>
      <c r="AF224" s="99"/>
      <c r="AG224" s="99"/>
      <c r="AH224" s="99"/>
      <c r="AI224" s="99"/>
      <c r="AJ224" s="99"/>
      <c r="AK224" s="99"/>
      <c r="AL224" s="99"/>
      <c r="AM224" s="99"/>
      <c r="AN224" s="99"/>
      <c r="AO224" s="99"/>
      <c r="AP224" s="99"/>
      <c r="AQ224" s="99"/>
      <c r="AR224" s="99"/>
      <c r="AS224" s="99"/>
      <c r="AT224" s="99"/>
      <c r="AU224" s="99"/>
      <c r="AV224" s="99"/>
      <c r="AW224" s="99"/>
      <c r="AX224" s="136"/>
      <c r="AY224" s="136"/>
      <c r="AZ224" s="129"/>
      <c r="BA224" s="126"/>
      <c r="BB224" s="136"/>
      <c r="BC224" s="136"/>
      <c r="BD224" s="136"/>
      <c r="BE224" s="136"/>
      <c r="BF224" s="126"/>
      <c r="BG224" s="126"/>
      <c r="BH224" s="126"/>
      <c r="BI224" s="126"/>
      <c r="BJ224" s="126"/>
      <c r="BK224" s="126"/>
      <c r="BL224" s="136"/>
      <c r="BM224" s="136"/>
      <c r="BN224" s="136"/>
      <c r="BO224" s="136"/>
      <c r="BP224" s="136"/>
      <c r="BQ224" s="136"/>
      <c r="BR224" s="129"/>
      <c r="BS224" s="126"/>
      <c r="BT224" s="136"/>
      <c r="BU224" s="136"/>
      <c r="BV224" s="136"/>
      <c r="BW224" s="136"/>
      <c r="BX224" s="136"/>
      <c r="BY224" s="136"/>
      <c r="BZ224" s="136"/>
      <c r="CA224" s="130"/>
      <c r="CB224" s="136"/>
      <c r="CC224" s="136"/>
      <c r="CD224" s="136"/>
      <c r="CE224" s="136"/>
      <c r="CF224" s="136"/>
      <c r="CG224" s="136"/>
      <c r="CH224" s="136"/>
      <c r="CI224" s="129"/>
      <c r="CJ224" s="126"/>
      <c r="CK224" s="126"/>
      <c r="CL224" s="126"/>
      <c r="CM224" s="126"/>
      <c r="CN224" s="126"/>
      <c r="CO224" s="126"/>
      <c r="CP224" s="126"/>
      <c r="CQ224" s="126"/>
      <c r="CR224" s="126"/>
      <c r="CS224" s="126"/>
      <c r="CT224" s="126"/>
      <c r="CU224" s="126"/>
      <c r="CV224" s="126"/>
      <c r="CW224" s="126"/>
      <c r="CX224" s="129"/>
      <c r="CY224" s="126"/>
      <c r="CZ224" s="126"/>
      <c r="DA224" s="126"/>
      <c r="DB224" s="126"/>
      <c r="DC224" s="126"/>
      <c r="DD224" s="126"/>
      <c r="DE224" s="126"/>
      <c r="DF224" s="126"/>
      <c r="DG224" s="126"/>
      <c r="DH224" s="126"/>
    </row>
    <row r="225" spans="3:112">
      <c r="C225" s="136"/>
      <c r="D225" s="136"/>
      <c r="E225" s="136"/>
      <c r="F225" s="136"/>
      <c r="G225" s="136"/>
      <c r="H225" s="126"/>
      <c r="I225" s="126"/>
      <c r="J225" s="126"/>
      <c r="K225" s="126"/>
      <c r="L225" s="126"/>
      <c r="M225" s="129"/>
      <c r="N225" s="126"/>
      <c r="O225" s="136"/>
      <c r="P225" s="136"/>
      <c r="Q225" s="136"/>
      <c r="R225" s="99"/>
      <c r="S225" s="99"/>
      <c r="T225" s="99"/>
      <c r="U225" s="99"/>
      <c r="V225" s="99"/>
      <c r="W225" s="99"/>
      <c r="X225" s="99"/>
      <c r="Y225" s="99"/>
      <c r="Z225" s="205"/>
      <c r="AA225" s="99"/>
      <c r="AB225" s="99"/>
      <c r="AC225" s="99"/>
      <c r="AD225" s="99"/>
      <c r="AE225" s="99"/>
      <c r="AF225" s="99"/>
      <c r="AG225" s="99"/>
      <c r="AH225" s="99"/>
      <c r="AI225" s="99"/>
      <c r="AJ225" s="99"/>
      <c r="AK225" s="99"/>
      <c r="AL225" s="99"/>
      <c r="AM225" s="99"/>
      <c r="AN225" s="99"/>
      <c r="AO225" s="99"/>
      <c r="AP225" s="99"/>
      <c r="AQ225" s="99"/>
      <c r="AR225" s="99"/>
      <c r="AS225" s="99"/>
      <c r="AT225" s="99"/>
      <c r="AU225" s="99"/>
      <c r="AV225" s="99"/>
      <c r="AW225" s="99"/>
      <c r="AX225" s="136"/>
      <c r="AY225" s="136"/>
      <c r="AZ225" s="129"/>
      <c r="BA225" s="126"/>
      <c r="BB225" s="136"/>
      <c r="BC225" s="136"/>
      <c r="BD225" s="136"/>
      <c r="BE225" s="136"/>
      <c r="BF225" s="126"/>
      <c r="BG225" s="126"/>
      <c r="BH225" s="126"/>
      <c r="BI225" s="126"/>
      <c r="BJ225" s="126"/>
      <c r="BK225" s="126"/>
      <c r="BL225" s="136"/>
      <c r="BM225" s="136"/>
      <c r="BN225" s="136"/>
      <c r="BO225" s="136"/>
      <c r="BP225" s="136"/>
      <c r="BQ225" s="136"/>
      <c r="BR225" s="129"/>
      <c r="BS225" s="126"/>
      <c r="BT225" s="136"/>
      <c r="BU225" s="136"/>
      <c r="BV225" s="136"/>
      <c r="BW225" s="136"/>
      <c r="BX225" s="136"/>
      <c r="BY225" s="136"/>
      <c r="BZ225" s="136"/>
      <c r="CA225" s="130"/>
      <c r="CB225" s="136"/>
      <c r="CC225" s="136"/>
      <c r="CD225" s="136"/>
      <c r="CE225" s="136"/>
      <c r="CF225" s="136"/>
      <c r="CG225" s="136"/>
      <c r="CH225" s="136"/>
      <c r="CI225" s="129"/>
      <c r="CJ225" s="126"/>
      <c r="CK225" s="126"/>
      <c r="CL225" s="126"/>
      <c r="CM225" s="126"/>
      <c r="CN225" s="126"/>
      <c r="CO225" s="126"/>
      <c r="CP225" s="126"/>
      <c r="CQ225" s="126"/>
      <c r="CR225" s="126"/>
      <c r="CS225" s="126"/>
      <c r="CT225" s="126"/>
      <c r="CU225" s="126"/>
      <c r="CV225" s="126"/>
      <c r="CW225" s="126"/>
      <c r="CX225" s="129"/>
      <c r="CY225" s="126"/>
      <c r="CZ225" s="126"/>
      <c r="DA225" s="126"/>
      <c r="DB225" s="126"/>
      <c r="DC225" s="126"/>
      <c r="DD225" s="126"/>
      <c r="DE225" s="126"/>
      <c r="DF225" s="126"/>
      <c r="DG225" s="126"/>
      <c r="DH225" s="126"/>
    </row>
    <row r="226" spans="3:112">
      <c r="C226" s="136"/>
      <c r="D226" s="136"/>
      <c r="E226" s="136"/>
      <c r="F226" s="136"/>
      <c r="G226" s="136"/>
      <c r="H226" s="126"/>
      <c r="I226" s="126"/>
      <c r="J226" s="126"/>
      <c r="K226" s="126"/>
      <c r="L226" s="126"/>
      <c r="M226" s="129"/>
      <c r="N226" s="126"/>
      <c r="O226" s="136"/>
      <c r="P226" s="136"/>
      <c r="Q226" s="136"/>
      <c r="R226" s="99"/>
      <c r="S226" s="99"/>
      <c r="T226" s="99"/>
      <c r="U226" s="99"/>
      <c r="V226" s="99"/>
      <c r="W226" s="99"/>
      <c r="X226" s="99"/>
      <c r="Y226" s="99"/>
      <c r="Z226" s="205"/>
      <c r="AA226" s="99"/>
      <c r="AB226" s="99"/>
      <c r="AC226" s="99"/>
      <c r="AD226" s="99"/>
      <c r="AE226" s="99"/>
      <c r="AF226" s="99"/>
      <c r="AG226" s="99"/>
      <c r="AH226" s="99"/>
      <c r="AI226" s="99"/>
      <c r="AJ226" s="99"/>
      <c r="AK226" s="99"/>
      <c r="AL226" s="99"/>
      <c r="AM226" s="99"/>
      <c r="AN226" s="99"/>
      <c r="AO226" s="99"/>
      <c r="AP226" s="99"/>
      <c r="AQ226" s="99"/>
      <c r="AR226" s="99"/>
      <c r="AS226" s="99"/>
      <c r="AT226" s="99"/>
      <c r="AU226" s="99"/>
      <c r="AV226" s="99"/>
      <c r="AW226" s="99"/>
      <c r="AX226" s="136"/>
      <c r="AY226" s="136"/>
      <c r="AZ226" s="129"/>
      <c r="BA226" s="126"/>
      <c r="BB226" s="136"/>
      <c r="BC226" s="136"/>
      <c r="BD226" s="136"/>
      <c r="BE226" s="136"/>
      <c r="BF226" s="126"/>
      <c r="BG226" s="126"/>
      <c r="BH226" s="126"/>
      <c r="BI226" s="126"/>
      <c r="BJ226" s="126"/>
      <c r="BK226" s="126"/>
      <c r="BL226" s="136"/>
      <c r="BM226" s="136"/>
      <c r="BN226" s="136"/>
      <c r="BO226" s="136"/>
      <c r="BP226" s="136"/>
      <c r="BQ226" s="136"/>
      <c r="BR226" s="129"/>
      <c r="BS226" s="126"/>
      <c r="BT226" s="136"/>
      <c r="BU226" s="136"/>
      <c r="BV226" s="136"/>
      <c r="BW226" s="136"/>
      <c r="BX226" s="136"/>
      <c r="BY226" s="136"/>
      <c r="BZ226" s="136"/>
      <c r="CA226" s="130"/>
      <c r="CB226" s="136"/>
      <c r="CC226" s="136"/>
      <c r="CD226" s="136"/>
      <c r="CE226" s="136"/>
      <c r="CF226" s="136"/>
      <c r="CG226" s="136"/>
      <c r="CH226" s="136"/>
      <c r="CI226" s="129"/>
      <c r="CJ226" s="126"/>
      <c r="CK226" s="126"/>
      <c r="CL226" s="126"/>
      <c r="CM226" s="126"/>
      <c r="CN226" s="126"/>
      <c r="CO226" s="126"/>
      <c r="CP226" s="126"/>
      <c r="CQ226" s="126"/>
      <c r="CR226" s="126"/>
      <c r="CS226" s="126"/>
      <c r="CT226" s="126"/>
      <c r="CU226" s="126"/>
      <c r="CV226" s="126"/>
      <c r="CW226" s="126"/>
      <c r="CX226" s="129"/>
      <c r="CY226" s="126"/>
      <c r="CZ226" s="126"/>
      <c r="DA226" s="126"/>
      <c r="DB226" s="126"/>
      <c r="DC226" s="126"/>
      <c r="DD226" s="126"/>
      <c r="DE226" s="126"/>
      <c r="DF226" s="126"/>
      <c r="DG226" s="126"/>
      <c r="DH226" s="126"/>
    </row>
    <row r="227" spans="3:112">
      <c r="C227" s="136"/>
      <c r="D227" s="136"/>
      <c r="E227" s="136"/>
      <c r="F227" s="136"/>
      <c r="G227" s="136"/>
      <c r="H227" s="126"/>
      <c r="I227" s="126"/>
      <c r="J227" s="126"/>
      <c r="K227" s="126"/>
      <c r="L227" s="126"/>
      <c r="M227" s="129"/>
      <c r="N227" s="126"/>
      <c r="O227" s="136"/>
      <c r="P227" s="136"/>
      <c r="Q227" s="136"/>
      <c r="R227" s="99"/>
      <c r="S227" s="99"/>
      <c r="T227" s="99"/>
      <c r="U227" s="99"/>
      <c r="V227" s="99"/>
      <c r="W227" s="99"/>
      <c r="X227" s="99"/>
      <c r="Y227" s="99"/>
      <c r="Z227" s="205"/>
      <c r="AA227" s="99"/>
      <c r="AB227" s="99"/>
      <c r="AC227" s="99"/>
      <c r="AD227" s="99"/>
      <c r="AE227" s="99"/>
      <c r="AF227" s="99"/>
      <c r="AG227" s="99"/>
      <c r="AH227" s="99"/>
      <c r="AI227" s="99"/>
      <c r="AJ227" s="99"/>
      <c r="AK227" s="99"/>
      <c r="AL227" s="99"/>
      <c r="AM227" s="99"/>
      <c r="AN227" s="99"/>
      <c r="AO227" s="99"/>
      <c r="AP227" s="99"/>
      <c r="AQ227" s="99"/>
      <c r="AR227" s="99"/>
      <c r="AS227" s="99"/>
      <c r="AT227" s="99"/>
      <c r="AU227" s="99"/>
      <c r="AV227" s="99"/>
      <c r="AW227" s="99"/>
      <c r="AX227" s="136"/>
      <c r="AY227" s="136"/>
      <c r="AZ227" s="129"/>
      <c r="BA227" s="126"/>
      <c r="BB227" s="136"/>
      <c r="BC227" s="136"/>
      <c r="BD227" s="136"/>
      <c r="BE227" s="136"/>
      <c r="BF227" s="126"/>
      <c r="BG227" s="126"/>
      <c r="BH227" s="126"/>
      <c r="BI227" s="126"/>
      <c r="BJ227" s="126"/>
      <c r="BK227" s="126"/>
      <c r="BL227" s="136"/>
      <c r="BM227" s="136"/>
      <c r="BN227" s="136"/>
      <c r="BO227" s="136"/>
      <c r="BP227" s="136"/>
      <c r="BQ227" s="136"/>
      <c r="BR227" s="129"/>
      <c r="BS227" s="126"/>
      <c r="BT227" s="136"/>
      <c r="BU227" s="136"/>
      <c r="BV227" s="136"/>
      <c r="BW227" s="136"/>
      <c r="BX227" s="136"/>
      <c r="BY227" s="136"/>
      <c r="BZ227" s="136"/>
      <c r="CA227" s="130"/>
      <c r="CB227" s="136"/>
      <c r="CC227" s="136"/>
      <c r="CD227" s="136"/>
      <c r="CE227" s="136"/>
      <c r="CF227" s="136"/>
      <c r="CG227" s="136"/>
      <c r="CH227" s="136"/>
      <c r="CI227" s="129"/>
      <c r="CJ227" s="126"/>
      <c r="CK227" s="126"/>
      <c r="CL227" s="126"/>
      <c r="CM227" s="126"/>
      <c r="CN227" s="126"/>
      <c r="CO227" s="126"/>
      <c r="CP227" s="126"/>
      <c r="CQ227" s="126"/>
      <c r="CR227" s="126"/>
      <c r="CS227" s="126"/>
      <c r="CT227" s="126"/>
      <c r="CU227" s="126"/>
      <c r="CV227" s="126"/>
      <c r="CW227" s="126"/>
      <c r="CX227" s="129"/>
      <c r="CY227" s="126"/>
      <c r="CZ227" s="126"/>
      <c r="DA227" s="126"/>
      <c r="DB227" s="126"/>
      <c r="DC227" s="126"/>
      <c r="DD227" s="126"/>
      <c r="DE227" s="126"/>
      <c r="DF227" s="126"/>
      <c r="DG227" s="126"/>
      <c r="DH227" s="126"/>
    </row>
    <row r="228" spans="3:112">
      <c r="C228" s="136"/>
      <c r="D228" s="136"/>
      <c r="E228" s="136"/>
      <c r="F228" s="136"/>
      <c r="G228" s="136"/>
      <c r="H228" s="126"/>
      <c r="I228" s="126"/>
      <c r="J228" s="126"/>
      <c r="K228" s="126"/>
      <c r="L228" s="126"/>
      <c r="M228" s="129"/>
      <c r="N228" s="126"/>
      <c r="O228" s="136"/>
      <c r="P228" s="136"/>
      <c r="Q228" s="136"/>
      <c r="R228" s="99"/>
      <c r="S228" s="99"/>
      <c r="T228" s="99"/>
      <c r="U228" s="99"/>
      <c r="V228" s="99"/>
      <c r="W228" s="99"/>
      <c r="X228" s="99"/>
      <c r="Y228" s="99"/>
      <c r="Z228" s="205"/>
      <c r="AA228" s="99"/>
      <c r="AB228" s="99"/>
      <c r="AC228" s="99"/>
      <c r="AD228" s="99"/>
      <c r="AE228" s="99"/>
      <c r="AF228" s="99"/>
      <c r="AG228" s="99"/>
      <c r="AH228" s="99"/>
      <c r="AI228" s="99"/>
      <c r="AJ228" s="99"/>
      <c r="AK228" s="99"/>
      <c r="AL228" s="99"/>
      <c r="AM228" s="99"/>
      <c r="AN228" s="99"/>
      <c r="AO228" s="99"/>
      <c r="AP228" s="99"/>
      <c r="AQ228" s="99"/>
      <c r="AR228" s="99"/>
      <c r="AS228" s="99"/>
      <c r="AT228" s="99"/>
      <c r="AU228" s="99"/>
      <c r="AV228" s="99"/>
      <c r="AW228" s="99"/>
      <c r="AX228" s="136"/>
      <c r="AY228" s="136"/>
      <c r="AZ228" s="129"/>
      <c r="BA228" s="126"/>
      <c r="BB228" s="136"/>
      <c r="BC228" s="136"/>
      <c r="BD228" s="136"/>
      <c r="BE228" s="136"/>
      <c r="BF228" s="126"/>
      <c r="BG228" s="126"/>
      <c r="BH228" s="126"/>
      <c r="BI228" s="126"/>
      <c r="BJ228" s="126"/>
      <c r="BK228" s="126"/>
      <c r="BL228" s="136"/>
      <c r="BM228" s="136"/>
      <c r="BN228" s="136"/>
      <c r="BO228" s="136"/>
      <c r="BP228" s="136"/>
      <c r="BQ228" s="136"/>
      <c r="BR228" s="129"/>
      <c r="BS228" s="126"/>
      <c r="BT228" s="136"/>
      <c r="BU228" s="136"/>
      <c r="BV228" s="136"/>
      <c r="BW228" s="136"/>
      <c r="BX228" s="136"/>
      <c r="BY228" s="136"/>
      <c r="BZ228" s="136"/>
      <c r="CA228" s="130"/>
      <c r="CB228" s="136"/>
      <c r="CC228" s="136"/>
      <c r="CD228" s="136"/>
      <c r="CE228" s="136"/>
      <c r="CF228" s="136"/>
      <c r="CG228" s="136"/>
      <c r="CH228" s="136"/>
      <c r="CI228" s="129"/>
      <c r="CJ228" s="126"/>
      <c r="CK228" s="126"/>
      <c r="CL228" s="126"/>
      <c r="CM228" s="126"/>
      <c r="CN228" s="126"/>
      <c r="CO228" s="126"/>
      <c r="CP228" s="126"/>
      <c r="CQ228" s="126"/>
      <c r="CR228" s="126"/>
      <c r="CS228" s="126"/>
      <c r="CT228" s="126"/>
      <c r="CU228" s="126"/>
      <c r="CV228" s="126"/>
      <c r="CW228" s="126"/>
      <c r="CX228" s="129"/>
      <c r="CY228" s="126"/>
      <c r="CZ228" s="126"/>
      <c r="DA228" s="126"/>
      <c r="DB228" s="126"/>
      <c r="DC228" s="126"/>
      <c r="DD228" s="126"/>
      <c r="DE228" s="126"/>
      <c r="DF228" s="126"/>
      <c r="DG228" s="126"/>
      <c r="DH228" s="126"/>
    </row>
    <row r="229" spans="3:112">
      <c r="C229" s="136"/>
      <c r="D229" s="136"/>
      <c r="E229" s="136"/>
      <c r="F229" s="136"/>
      <c r="G229" s="136"/>
      <c r="H229" s="126"/>
      <c r="I229" s="126"/>
      <c r="J229" s="126"/>
      <c r="K229" s="126"/>
      <c r="L229" s="126"/>
      <c r="M229" s="129"/>
      <c r="N229" s="126"/>
      <c r="O229" s="136"/>
      <c r="P229" s="136"/>
      <c r="Q229" s="136"/>
      <c r="R229" s="99"/>
      <c r="S229" s="99"/>
      <c r="T229" s="99"/>
      <c r="U229" s="99"/>
      <c r="V229" s="99"/>
      <c r="W229" s="99"/>
      <c r="X229" s="99"/>
      <c r="Y229" s="99"/>
      <c r="Z229" s="205"/>
      <c r="AA229" s="99"/>
      <c r="AB229" s="99"/>
      <c r="AC229" s="99"/>
      <c r="AD229" s="99"/>
      <c r="AE229" s="99"/>
      <c r="AF229" s="99"/>
      <c r="AG229" s="99"/>
      <c r="AH229" s="99"/>
      <c r="AI229" s="99"/>
      <c r="AJ229" s="99"/>
      <c r="AK229" s="99"/>
      <c r="AL229" s="99"/>
      <c r="AM229" s="99"/>
      <c r="AN229" s="99"/>
      <c r="AO229" s="99"/>
      <c r="AP229" s="99"/>
      <c r="AQ229" s="99"/>
      <c r="AR229" s="99"/>
      <c r="AS229" s="99"/>
      <c r="AT229" s="99"/>
      <c r="AU229" s="99"/>
      <c r="AV229" s="99"/>
      <c r="AW229" s="99"/>
      <c r="AX229" s="136"/>
      <c r="AY229" s="136"/>
      <c r="AZ229" s="129"/>
      <c r="BA229" s="126"/>
      <c r="BB229" s="136"/>
      <c r="BC229" s="136"/>
      <c r="BD229" s="136"/>
      <c r="BE229" s="136"/>
      <c r="BF229" s="126"/>
      <c r="BG229" s="126"/>
      <c r="BH229" s="126"/>
      <c r="BI229" s="126"/>
      <c r="BJ229" s="126"/>
      <c r="BK229" s="126"/>
      <c r="BL229" s="136"/>
      <c r="BM229" s="136"/>
      <c r="BN229" s="136"/>
      <c r="BO229" s="136"/>
      <c r="BP229" s="136"/>
      <c r="BQ229" s="136"/>
      <c r="BR229" s="129"/>
      <c r="BS229" s="126"/>
      <c r="BT229" s="136"/>
      <c r="BU229" s="136"/>
      <c r="BV229" s="136"/>
      <c r="BW229" s="136"/>
      <c r="BX229" s="136"/>
      <c r="BY229" s="136"/>
      <c r="BZ229" s="136"/>
      <c r="CA229" s="130"/>
      <c r="CB229" s="136"/>
      <c r="CC229" s="136"/>
      <c r="CD229" s="136"/>
      <c r="CE229" s="136"/>
      <c r="CF229" s="136"/>
      <c r="CG229" s="136"/>
      <c r="CH229" s="136"/>
      <c r="CI229" s="129"/>
      <c r="CJ229" s="126"/>
      <c r="CK229" s="126"/>
      <c r="CL229" s="126"/>
      <c r="CM229" s="126"/>
      <c r="CN229" s="126"/>
      <c r="CO229" s="126"/>
      <c r="CP229" s="126"/>
      <c r="CQ229" s="126"/>
      <c r="CR229" s="126"/>
      <c r="CS229" s="126"/>
      <c r="CT229" s="126"/>
      <c r="CU229" s="126"/>
      <c r="CV229" s="126"/>
      <c r="CW229" s="126"/>
      <c r="CX229" s="129"/>
      <c r="CY229" s="126"/>
      <c r="CZ229" s="126"/>
      <c r="DA229" s="126"/>
      <c r="DB229" s="126"/>
      <c r="DC229" s="126"/>
      <c r="DD229" s="126"/>
      <c r="DE229" s="126"/>
      <c r="DF229" s="126"/>
      <c r="DG229" s="126"/>
      <c r="DH229" s="126"/>
    </row>
    <row r="230" spans="3:112">
      <c r="C230" s="136"/>
      <c r="D230" s="136"/>
      <c r="E230" s="136"/>
      <c r="F230" s="136"/>
      <c r="G230" s="136"/>
      <c r="H230" s="126"/>
      <c r="I230" s="126"/>
      <c r="J230" s="126"/>
      <c r="K230" s="126"/>
      <c r="L230" s="126"/>
      <c r="M230" s="129"/>
      <c r="N230" s="126"/>
      <c r="O230" s="136"/>
      <c r="P230" s="136"/>
      <c r="Q230" s="136"/>
      <c r="R230" s="99"/>
      <c r="S230" s="99"/>
      <c r="T230" s="99"/>
      <c r="U230" s="99"/>
      <c r="V230" s="99"/>
      <c r="W230" s="99"/>
      <c r="X230" s="99"/>
      <c r="Y230" s="99"/>
      <c r="Z230" s="205"/>
      <c r="AA230" s="99"/>
      <c r="AB230" s="99"/>
      <c r="AC230" s="99"/>
      <c r="AD230" s="99"/>
      <c r="AE230" s="99"/>
      <c r="AF230" s="99"/>
      <c r="AG230" s="99"/>
      <c r="AH230" s="99"/>
      <c r="AI230" s="99"/>
      <c r="AJ230" s="99"/>
      <c r="AK230" s="99"/>
      <c r="AL230" s="99"/>
      <c r="AM230" s="99"/>
      <c r="AN230" s="99"/>
      <c r="AO230" s="99"/>
      <c r="AP230" s="99"/>
      <c r="AQ230" s="99"/>
      <c r="AR230" s="99"/>
      <c r="AS230" s="99"/>
      <c r="AT230" s="99"/>
      <c r="AU230" s="99"/>
      <c r="AV230" s="99"/>
      <c r="AW230" s="99"/>
      <c r="AX230" s="136"/>
      <c r="AY230" s="136"/>
      <c r="AZ230" s="129"/>
      <c r="BA230" s="126"/>
      <c r="BB230" s="136"/>
      <c r="BC230" s="136"/>
      <c r="BD230" s="136"/>
      <c r="BE230" s="136"/>
      <c r="BF230" s="126"/>
      <c r="BG230" s="126"/>
      <c r="BH230" s="126"/>
      <c r="BI230" s="126"/>
      <c r="BJ230" s="126"/>
      <c r="BK230" s="126"/>
      <c r="BL230" s="136"/>
      <c r="BM230" s="136"/>
      <c r="BN230" s="136"/>
      <c r="BO230" s="136"/>
      <c r="BP230" s="136"/>
      <c r="BQ230" s="136"/>
      <c r="BR230" s="129"/>
      <c r="BS230" s="126"/>
      <c r="BT230" s="136"/>
      <c r="BU230" s="136"/>
      <c r="BV230" s="136"/>
      <c r="BW230" s="136"/>
      <c r="BX230" s="136"/>
      <c r="BY230" s="136"/>
      <c r="BZ230" s="136"/>
      <c r="CA230" s="130"/>
      <c r="CB230" s="136"/>
      <c r="CC230" s="136"/>
      <c r="CD230" s="136"/>
      <c r="CE230" s="136"/>
      <c r="CF230" s="136"/>
      <c r="CG230" s="136"/>
      <c r="CH230" s="136"/>
      <c r="CI230" s="129"/>
      <c r="CJ230" s="126"/>
      <c r="CK230" s="126"/>
      <c r="CL230" s="126"/>
      <c r="CM230" s="126"/>
      <c r="CN230" s="126"/>
      <c r="CO230" s="126"/>
      <c r="CP230" s="126"/>
      <c r="CQ230" s="126"/>
      <c r="CR230" s="126"/>
      <c r="CS230" s="126"/>
      <c r="CT230" s="126"/>
      <c r="CU230" s="126"/>
      <c r="CV230" s="126"/>
      <c r="CW230" s="126"/>
      <c r="CX230" s="129"/>
      <c r="CY230" s="126"/>
      <c r="CZ230" s="126"/>
      <c r="DA230" s="126"/>
      <c r="DB230" s="126"/>
      <c r="DC230" s="126"/>
      <c r="DD230" s="126"/>
      <c r="DE230" s="126"/>
      <c r="DF230" s="126"/>
      <c r="DG230" s="126"/>
      <c r="DH230" s="126"/>
    </row>
    <row r="231" spans="3:112">
      <c r="C231" s="136"/>
      <c r="D231" s="136"/>
      <c r="E231" s="136"/>
      <c r="F231" s="136"/>
      <c r="G231" s="136"/>
      <c r="H231" s="126"/>
      <c r="I231" s="126"/>
      <c r="J231" s="126"/>
      <c r="K231" s="126"/>
      <c r="L231" s="126"/>
      <c r="M231" s="129"/>
      <c r="N231" s="126"/>
      <c r="O231" s="136"/>
      <c r="P231" s="136"/>
      <c r="Q231" s="136"/>
      <c r="R231" s="99"/>
      <c r="S231" s="99"/>
      <c r="T231" s="99"/>
      <c r="U231" s="99"/>
      <c r="V231" s="99"/>
      <c r="W231" s="99"/>
      <c r="X231" s="99"/>
      <c r="Y231" s="99"/>
      <c r="Z231" s="205"/>
      <c r="AA231" s="99"/>
      <c r="AB231" s="99"/>
      <c r="AC231" s="99"/>
      <c r="AD231" s="99"/>
      <c r="AE231" s="99"/>
      <c r="AF231" s="99"/>
      <c r="AG231" s="99"/>
      <c r="AH231" s="99"/>
      <c r="AI231" s="99"/>
      <c r="AJ231" s="99"/>
      <c r="AK231" s="99"/>
      <c r="AL231" s="99"/>
      <c r="AM231" s="99"/>
      <c r="AN231" s="99"/>
      <c r="AO231" s="99"/>
      <c r="AP231" s="99"/>
      <c r="AQ231" s="99"/>
      <c r="AR231" s="99"/>
      <c r="AS231" s="99"/>
      <c r="AT231" s="99"/>
      <c r="AU231" s="99"/>
      <c r="AV231" s="99"/>
      <c r="AW231" s="99"/>
      <c r="AX231" s="136"/>
      <c r="AY231" s="136"/>
      <c r="AZ231" s="129"/>
      <c r="BA231" s="126"/>
      <c r="BB231" s="136"/>
      <c r="BC231" s="136"/>
      <c r="BD231" s="136"/>
      <c r="BE231" s="136"/>
      <c r="BF231" s="126"/>
      <c r="BG231" s="126"/>
      <c r="BH231" s="126"/>
      <c r="BI231" s="126"/>
      <c r="BJ231" s="126"/>
      <c r="BK231" s="126"/>
      <c r="BL231" s="136"/>
      <c r="BM231" s="136"/>
      <c r="BN231" s="136"/>
      <c r="BO231" s="136"/>
      <c r="BP231" s="136"/>
      <c r="BQ231" s="136"/>
      <c r="BR231" s="129"/>
      <c r="BS231" s="126"/>
      <c r="BT231" s="136"/>
      <c r="BU231" s="136"/>
      <c r="BV231" s="136"/>
      <c r="BW231" s="136"/>
      <c r="BX231" s="136"/>
      <c r="BY231" s="136"/>
      <c r="BZ231" s="136"/>
      <c r="CF231" s="136"/>
      <c r="CG231" s="136"/>
      <c r="CH231" s="136"/>
      <c r="CI231" s="129"/>
      <c r="CJ231" s="126"/>
      <c r="CK231" s="126"/>
      <c r="CL231" s="126"/>
      <c r="CM231" s="126"/>
      <c r="CN231" s="126"/>
      <c r="CO231" s="126"/>
      <c r="CP231" s="126"/>
      <c r="CQ231" s="126"/>
      <c r="CR231" s="126"/>
      <c r="CS231" s="126"/>
      <c r="CT231" s="126"/>
      <c r="CU231" s="126"/>
      <c r="CV231" s="126"/>
      <c r="CW231" s="126"/>
      <c r="CX231" s="129"/>
      <c r="CY231" s="126"/>
      <c r="CZ231" s="126"/>
      <c r="DA231" s="126"/>
      <c r="DB231" s="126"/>
      <c r="DC231" s="126"/>
      <c r="DD231" s="126"/>
      <c r="DE231" s="126"/>
      <c r="DF231" s="126"/>
      <c r="DG231" s="126"/>
      <c r="DH231" s="126"/>
    </row>
    <row r="232" spans="3:112">
      <c r="C232" s="136"/>
      <c r="D232" s="136"/>
      <c r="E232" s="136"/>
      <c r="F232" s="136"/>
      <c r="G232" s="136"/>
      <c r="H232" s="126"/>
      <c r="I232" s="126"/>
      <c r="J232" s="126"/>
      <c r="K232" s="126"/>
      <c r="L232" s="126"/>
      <c r="M232" s="129"/>
      <c r="N232" s="126"/>
      <c r="O232" s="136"/>
      <c r="P232" s="136"/>
      <c r="Q232" s="136"/>
      <c r="R232" s="99"/>
      <c r="S232" s="99"/>
      <c r="T232" s="99"/>
      <c r="U232" s="99"/>
      <c r="V232" s="99"/>
      <c r="W232" s="99"/>
      <c r="X232" s="99"/>
      <c r="Y232" s="99"/>
      <c r="Z232" s="205"/>
      <c r="AA232" s="99"/>
      <c r="AB232" s="99"/>
      <c r="AC232" s="99"/>
      <c r="AD232" s="99"/>
      <c r="AE232" s="99"/>
      <c r="AF232" s="99"/>
      <c r="AG232" s="99"/>
      <c r="AH232" s="99"/>
      <c r="AI232" s="99"/>
      <c r="AJ232" s="99"/>
      <c r="AK232" s="99"/>
      <c r="AL232" s="99"/>
      <c r="AM232" s="99"/>
      <c r="AN232" s="99"/>
      <c r="AO232" s="99"/>
      <c r="AP232" s="99"/>
      <c r="AQ232" s="99"/>
      <c r="AR232" s="99"/>
      <c r="AS232" s="99"/>
      <c r="AT232" s="99"/>
      <c r="AU232" s="99"/>
      <c r="AV232" s="99"/>
      <c r="AW232" s="99"/>
      <c r="AX232" s="136"/>
      <c r="AY232" s="136"/>
      <c r="AZ232" s="129"/>
      <c r="BA232" s="126"/>
      <c r="BB232" s="136"/>
      <c r="BC232" s="136"/>
      <c r="BD232" s="136"/>
      <c r="BE232" s="136"/>
      <c r="BF232" s="126"/>
      <c r="BG232" s="126"/>
      <c r="BH232" s="126"/>
      <c r="BI232" s="126"/>
      <c r="BJ232" s="126"/>
      <c r="BK232" s="126"/>
      <c r="BL232" s="136"/>
      <c r="BM232" s="136"/>
      <c r="BN232" s="136"/>
      <c r="BO232" s="136"/>
      <c r="BP232" s="136"/>
      <c r="BQ232" s="136"/>
      <c r="BR232" s="129"/>
      <c r="BS232" s="126"/>
      <c r="BT232" s="136"/>
      <c r="BU232" s="136"/>
      <c r="BV232" s="136"/>
      <c r="BW232" s="136"/>
      <c r="BX232" s="136"/>
      <c r="BY232" s="136"/>
      <c r="BZ232" s="136"/>
      <c r="CF232" s="136"/>
      <c r="CG232" s="136"/>
      <c r="CH232" s="136"/>
      <c r="CI232" s="129"/>
      <c r="CJ232" s="126"/>
      <c r="CK232" s="126"/>
      <c r="CL232" s="126"/>
      <c r="CM232" s="126"/>
      <c r="CN232" s="126"/>
      <c r="CO232" s="126"/>
      <c r="CP232" s="126"/>
      <c r="CQ232" s="126"/>
      <c r="CR232" s="126"/>
      <c r="CS232" s="126"/>
      <c r="CT232" s="126"/>
      <c r="CU232" s="126"/>
      <c r="CV232" s="126"/>
      <c r="CW232" s="126"/>
      <c r="CX232" s="129"/>
      <c r="CY232" s="126"/>
      <c r="CZ232" s="126"/>
      <c r="DA232" s="126"/>
      <c r="DB232" s="126"/>
      <c r="DC232" s="126"/>
      <c r="DD232" s="126"/>
      <c r="DE232" s="126"/>
      <c r="DF232" s="126"/>
      <c r="DG232" s="126"/>
      <c r="DH232" s="126"/>
    </row>
    <row r="233" spans="3:112">
      <c r="C233" s="136"/>
      <c r="D233" s="136"/>
      <c r="E233" s="136"/>
      <c r="F233" s="136"/>
      <c r="G233" s="136"/>
      <c r="H233" s="126"/>
      <c r="I233" s="126"/>
      <c r="J233" s="126"/>
      <c r="K233" s="126"/>
      <c r="L233" s="126"/>
      <c r="M233" s="129"/>
      <c r="N233" s="126"/>
      <c r="O233" s="136"/>
      <c r="P233" s="136"/>
      <c r="Q233" s="136"/>
      <c r="R233" s="99"/>
      <c r="S233" s="99"/>
      <c r="T233" s="99"/>
      <c r="U233" s="99"/>
      <c r="V233" s="99"/>
      <c r="W233" s="99"/>
      <c r="X233" s="99"/>
      <c r="Y233" s="99"/>
      <c r="Z233" s="205"/>
      <c r="AA233" s="99"/>
      <c r="AB233" s="99"/>
      <c r="AC233" s="99"/>
      <c r="AD233" s="99"/>
      <c r="AE233" s="99"/>
      <c r="AF233" s="99"/>
      <c r="AG233" s="99"/>
      <c r="AH233" s="99"/>
      <c r="AI233" s="99"/>
      <c r="AJ233" s="99"/>
      <c r="AK233" s="99"/>
      <c r="AL233" s="99"/>
      <c r="AM233" s="99"/>
      <c r="AN233" s="99"/>
      <c r="AO233" s="99"/>
      <c r="AP233" s="99"/>
      <c r="AQ233" s="99"/>
      <c r="AR233" s="99"/>
      <c r="AS233" s="99"/>
      <c r="AT233" s="99"/>
      <c r="AU233" s="99"/>
      <c r="AV233" s="99"/>
      <c r="AW233" s="99"/>
      <c r="AX233" s="136"/>
      <c r="AY233" s="136"/>
      <c r="AZ233" s="129"/>
      <c r="BA233" s="126"/>
      <c r="BB233" s="136"/>
      <c r="BC233" s="136"/>
      <c r="BD233" s="136"/>
      <c r="BE233" s="136"/>
      <c r="BF233" s="126"/>
      <c r="BG233" s="126"/>
      <c r="BH233" s="126"/>
      <c r="BI233" s="126"/>
      <c r="BJ233" s="126"/>
      <c r="BK233" s="126"/>
      <c r="BL233" s="136"/>
      <c r="BM233" s="136"/>
      <c r="BN233" s="136"/>
      <c r="BO233" s="136"/>
      <c r="BP233" s="136"/>
      <c r="BQ233" s="136"/>
      <c r="BR233" s="129"/>
      <c r="BS233" s="126"/>
      <c r="BT233" s="136"/>
      <c r="BU233" s="136"/>
      <c r="BV233" s="136"/>
      <c r="BW233" s="136"/>
      <c r="BX233" s="136"/>
      <c r="BY233" s="136"/>
      <c r="BZ233" s="136"/>
      <c r="CF233" s="136"/>
      <c r="CG233" s="136"/>
      <c r="CH233" s="136"/>
      <c r="CI233" s="129"/>
      <c r="CJ233" s="126"/>
      <c r="CK233" s="126"/>
      <c r="CL233" s="126"/>
      <c r="CM233" s="126"/>
      <c r="CN233" s="126"/>
      <c r="CO233" s="126"/>
      <c r="CP233" s="126"/>
      <c r="CQ233" s="126"/>
      <c r="CR233" s="126"/>
      <c r="CS233" s="126"/>
      <c r="CT233" s="126"/>
      <c r="CU233" s="126"/>
      <c r="CV233" s="126"/>
      <c r="CW233" s="126"/>
      <c r="CX233" s="129"/>
      <c r="CY233" s="126"/>
      <c r="CZ233" s="126"/>
      <c r="DA233" s="126"/>
      <c r="DB233" s="126"/>
      <c r="DC233" s="126"/>
      <c r="DD233" s="126"/>
      <c r="DE233" s="126"/>
      <c r="DF233" s="126"/>
      <c r="DG233" s="126"/>
      <c r="DH233" s="126"/>
    </row>
    <row r="234" spans="3:112">
      <c r="C234" s="136"/>
      <c r="D234" s="136"/>
      <c r="E234" s="136"/>
      <c r="F234" s="136"/>
      <c r="G234" s="136"/>
      <c r="H234" s="126"/>
      <c r="I234" s="126"/>
      <c r="J234" s="126"/>
      <c r="K234" s="126"/>
      <c r="L234" s="126"/>
      <c r="M234" s="129"/>
      <c r="N234" s="126"/>
      <c r="O234" s="136"/>
      <c r="P234" s="136"/>
      <c r="Q234" s="136"/>
      <c r="R234" s="99"/>
      <c r="S234" s="99"/>
      <c r="T234" s="99"/>
      <c r="U234" s="99"/>
      <c r="V234" s="99"/>
      <c r="W234" s="99"/>
      <c r="X234" s="99"/>
      <c r="Y234" s="99"/>
      <c r="Z234" s="205"/>
      <c r="AA234" s="99"/>
      <c r="AB234" s="99"/>
      <c r="AC234" s="99"/>
      <c r="AD234" s="99"/>
      <c r="AE234" s="99"/>
      <c r="AF234" s="99"/>
      <c r="AG234" s="99"/>
      <c r="AH234" s="99"/>
      <c r="AI234" s="99"/>
      <c r="AJ234" s="99"/>
      <c r="AK234" s="99"/>
      <c r="AL234" s="99"/>
      <c r="AM234" s="99"/>
      <c r="AN234" s="99"/>
      <c r="AO234" s="99"/>
      <c r="AP234" s="99"/>
      <c r="AQ234" s="99"/>
      <c r="AR234" s="99"/>
      <c r="AS234" s="99"/>
      <c r="AT234" s="99"/>
      <c r="AU234" s="99"/>
      <c r="AV234" s="99"/>
      <c r="AW234" s="99"/>
      <c r="AX234" s="136"/>
      <c r="AY234" s="136"/>
      <c r="AZ234" s="129"/>
      <c r="BA234" s="126"/>
      <c r="BB234" s="136"/>
      <c r="BC234" s="136"/>
      <c r="BD234" s="136"/>
      <c r="BE234" s="136"/>
      <c r="BF234" s="126"/>
      <c r="BG234" s="126"/>
      <c r="BH234" s="126"/>
      <c r="BI234" s="126"/>
      <c r="BJ234" s="126"/>
      <c r="BK234" s="126"/>
      <c r="BL234" s="136"/>
      <c r="BM234" s="136"/>
      <c r="BN234" s="136"/>
      <c r="BO234" s="136"/>
      <c r="BP234" s="136"/>
      <c r="BQ234" s="136"/>
      <c r="BR234" s="129"/>
      <c r="BS234" s="126"/>
      <c r="BT234" s="136"/>
      <c r="BU234" s="136"/>
      <c r="BV234" s="136"/>
      <c r="BW234" s="136"/>
      <c r="BX234" s="136"/>
      <c r="BY234" s="136"/>
      <c r="BZ234" s="136"/>
      <c r="CF234" s="136"/>
      <c r="CG234" s="136"/>
      <c r="CH234" s="136"/>
      <c r="CI234" s="129"/>
      <c r="CJ234" s="126"/>
      <c r="CK234" s="126"/>
      <c r="CL234" s="126"/>
      <c r="CM234" s="126"/>
      <c r="CN234" s="126"/>
      <c r="CO234" s="126"/>
      <c r="CP234" s="126"/>
      <c r="CQ234" s="126"/>
      <c r="CR234" s="126"/>
      <c r="CS234" s="126"/>
      <c r="CT234" s="126"/>
      <c r="CU234" s="126"/>
      <c r="CV234" s="126"/>
      <c r="CW234" s="126"/>
      <c r="CX234" s="129"/>
      <c r="CY234" s="126"/>
      <c r="CZ234" s="126"/>
      <c r="DA234" s="126"/>
      <c r="DB234" s="126"/>
      <c r="DC234" s="126"/>
      <c r="DD234" s="126"/>
      <c r="DE234" s="126"/>
      <c r="DF234" s="126"/>
      <c r="DG234" s="126"/>
      <c r="DH234" s="126"/>
    </row>
    <row r="235" spans="3:112">
      <c r="C235" s="136"/>
      <c r="D235" s="136"/>
      <c r="E235" s="136"/>
      <c r="F235" s="136"/>
      <c r="G235" s="136"/>
      <c r="H235" s="126"/>
      <c r="I235" s="126"/>
      <c r="J235" s="126"/>
      <c r="K235" s="126"/>
      <c r="L235" s="126"/>
      <c r="M235" s="129"/>
      <c r="N235" s="126"/>
      <c r="O235" s="136"/>
      <c r="P235" s="136"/>
      <c r="Q235" s="136"/>
      <c r="R235" s="99"/>
      <c r="S235" s="99"/>
      <c r="T235" s="99"/>
      <c r="U235" s="99"/>
      <c r="V235" s="99"/>
      <c r="W235" s="99"/>
      <c r="X235" s="99"/>
      <c r="Y235" s="99"/>
      <c r="Z235" s="205"/>
      <c r="AA235" s="99"/>
      <c r="AB235" s="99"/>
      <c r="AC235" s="99"/>
      <c r="AD235" s="99"/>
      <c r="AE235" s="99"/>
      <c r="AF235" s="99"/>
      <c r="AG235" s="99"/>
      <c r="AH235" s="99"/>
      <c r="AI235" s="99"/>
      <c r="AJ235" s="99"/>
      <c r="AK235" s="99"/>
      <c r="AL235" s="99"/>
      <c r="AM235" s="99"/>
      <c r="AN235" s="99"/>
      <c r="AO235" s="99"/>
      <c r="AP235" s="99"/>
      <c r="AQ235" s="99"/>
      <c r="AR235" s="99"/>
      <c r="AS235" s="99"/>
      <c r="AT235" s="99"/>
      <c r="AU235" s="99"/>
      <c r="AV235" s="99"/>
      <c r="AW235" s="99"/>
      <c r="AX235" s="136"/>
      <c r="AY235" s="136"/>
      <c r="AZ235" s="129"/>
      <c r="BA235" s="126"/>
      <c r="BB235" s="136"/>
      <c r="BC235" s="136"/>
      <c r="BD235" s="136"/>
      <c r="BE235" s="136"/>
      <c r="BF235" s="126"/>
      <c r="BG235" s="126"/>
      <c r="BH235" s="126"/>
      <c r="BI235" s="126"/>
      <c r="BJ235" s="126"/>
      <c r="BK235" s="126"/>
      <c r="BL235" s="136"/>
      <c r="BM235" s="136"/>
      <c r="BN235" s="136"/>
      <c r="BO235" s="136"/>
      <c r="BP235" s="136"/>
      <c r="BQ235" s="136"/>
      <c r="BR235" s="129"/>
      <c r="BS235" s="126"/>
      <c r="BT235" s="136"/>
      <c r="BU235" s="136"/>
      <c r="BV235" s="136"/>
      <c r="BW235" s="136"/>
      <c r="BX235" s="136"/>
      <c r="BY235" s="136"/>
      <c r="BZ235" s="136"/>
      <c r="CF235" s="136"/>
      <c r="CG235" s="136"/>
      <c r="CH235" s="136"/>
      <c r="CI235" s="129"/>
      <c r="CJ235" s="126"/>
      <c r="CK235" s="126"/>
      <c r="CL235" s="126"/>
      <c r="CM235" s="126"/>
      <c r="CN235" s="126"/>
      <c r="CO235" s="126"/>
      <c r="CP235" s="126"/>
      <c r="CQ235" s="126"/>
      <c r="CR235" s="126"/>
      <c r="CS235" s="126"/>
      <c r="CT235" s="98"/>
      <c r="CU235" s="126"/>
      <c r="CV235" s="126"/>
      <c r="CW235" s="126"/>
      <c r="CX235" s="129"/>
      <c r="CY235" s="126"/>
      <c r="CZ235" s="126"/>
      <c r="DA235" s="126"/>
      <c r="DB235" s="126"/>
      <c r="DC235" s="126"/>
      <c r="DD235" s="126"/>
      <c r="DE235" s="126"/>
      <c r="DF235" s="126"/>
      <c r="DG235" s="126"/>
      <c r="DH235" s="126"/>
    </row>
    <row r="236" spans="3:112">
      <c r="C236" s="136"/>
      <c r="D236" s="136"/>
      <c r="E236" s="136"/>
      <c r="F236" s="136"/>
      <c r="G236" s="136"/>
      <c r="H236" s="126"/>
      <c r="I236" s="126"/>
      <c r="J236" s="126"/>
      <c r="K236" s="126"/>
      <c r="L236" s="126"/>
      <c r="M236" s="129"/>
      <c r="N236" s="126"/>
      <c r="O236" s="136"/>
      <c r="P236" s="136"/>
      <c r="Q236" s="136"/>
      <c r="R236" s="99"/>
      <c r="S236" s="99"/>
      <c r="T236" s="99"/>
      <c r="U236" s="99"/>
      <c r="V236" s="99"/>
      <c r="W236" s="99"/>
      <c r="X236" s="99"/>
      <c r="Y236" s="99"/>
      <c r="Z236" s="205"/>
      <c r="AA236" s="99"/>
      <c r="AB236" s="99"/>
      <c r="AC236" s="99"/>
      <c r="AD236" s="99"/>
      <c r="AE236" s="99"/>
      <c r="AF236" s="99"/>
      <c r="AG236" s="99"/>
      <c r="AH236" s="99"/>
      <c r="AI236" s="99"/>
      <c r="AJ236" s="99"/>
      <c r="AK236" s="99"/>
      <c r="AL236" s="99"/>
      <c r="AM236" s="99"/>
      <c r="AN236" s="99"/>
      <c r="AO236" s="99"/>
      <c r="AP236" s="99"/>
      <c r="AQ236" s="99"/>
      <c r="AR236" s="99"/>
      <c r="AS236" s="99"/>
      <c r="AT236" s="99"/>
      <c r="AU236" s="99"/>
      <c r="AV236" s="99"/>
      <c r="AW236" s="99"/>
      <c r="AX236" s="136"/>
      <c r="AY236" s="136"/>
      <c r="AZ236" s="129"/>
      <c r="BA236" s="126"/>
      <c r="BB236" s="136"/>
      <c r="BC236" s="136"/>
      <c r="BD236" s="136"/>
      <c r="BE236" s="136"/>
      <c r="BF236" s="126"/>
      <c r="BG236" s="126"/>
      <c r="BH236" s="126"/>
      <c r="BI236" s="126"/>
      <c r="BJ236" s="126"/>
      <c r="BK236" s="126"/>
      <c r="BL236" s="136"/>
      <c r="BM236" s="136"/>
      <c r="BN236" s="136"/>
      <c r="BO236" s="136"/>
      <c r="BP236" s="136"/>
      <c r="BQ236" s="136"/>
      <c r="BR236" s="129"/>
      <c r="BS236" s="126"/>
      <c r="BT236" s="136"/>
      <c r="BU236" s="136"/>
      <c r="BV236" s="136"/>
      <c r="BW236" s="136"/>
      <c r="BX236" s="136"/>
      <c r="BY236" s="136"/>
      <c r="BZ236" s="136"/>
      <c r="CF236" s="136"/>
      <c r="CG236" s="136"/>
      <c r="CH236" s="136"/>
      <c r="CI236" s="129"/>
      <c r="CJ236" s="126"/>
      <c r="CK236" s="126"/>
      <c r="CL236" s="126"/>
      <c r="CM236" s="126"/>
      <c r="CN236" s="126"/>
      <c r="CO236" s="126"/>
      <c r="CP236" s="126"/>
      <c r="CQ236" s="126"/>
      <c r="CR236" s="126"/>
      <c r="CS236" s="126"/>
      <c r="CT236" s="165"/>
      <c r="CU236" s="126"/>
      <c r="CV236" s="126"/>
      <c r="CW236" s="126"/>
      <c r="CX236" s="129"/>
      <c r="CY236" s="126"/>
      <c r="CZ236" s="126"/>
      <c r="DA236" s="126"/>
      <c r="DB236" s="126"/>
      <c r="DC236" s="126"/>
      <c r="DD236" s="126"/>
      <c r="DE236" s="126"/>
      <c r="DF236" s="126"/>
      <c r="DG236" s="126"/>
      <c r="DH236" s="126"/>
    </row>
    <row r="237" spans="3:112">
      <c r="Z237" s="205"/>
    </row>
    <row r="238" spans="3:112">
      <c r="Z238" s="205"/>
    </row>
    <row r="239" spans="3:112">
      <c r="Z239" s="205"/>
    </row>
    <row r="240" spans="3:112">
      <c r="Z240" s="205"/>
    </row>
    <row r="241" spans="26:26">
      <c r="Z241" s="205"/>
    </row>
    <row r="242" spans="26:26">
      <c r="Z242" s="205"/>
    </row>
    <row r="243" spans="26:26">
      <c r="Z243" s="205"/>
    </row>
    <row r="244" spans="26:26">
      <c r="Z244" s="205"/>
    </row>
    <row r="245" spans="26:26">
      <c r="Z245" s="205"/>
    </row>
    <row r="246" spans="26:26">
      <c r="Z246" s="205"/>
    </row>
    <row r="247" spans="26:26">
      <c r="Z247" s="205"/>
    </row>
    <row r="248" spans="26:26">
      <c r="Z248" s="205"/>
    </row>
    <row r="249" spans="26:26">
      <c r="Z249" s="205"/>
    </row>
    <row r="250" spans="26:26">
      <c r="Z250" s="205"/>
    </row>
    <row r="251" spans="26:26">
      <c r="Z251" s="205"/>
    </row>
    <row r="252" spans="26:26">
      <c r="Z252" s="205"/>
    </row>
    <row r="253" spans="26:26">
      <c r="Z253" s="205"/>
    </row>
    <row r="254" spans="26:26">
      <c r="Z254" s="205"/>
    </row>
    <row r="255" spans="26:26">
      <c r="Z255" s="205"/>
    </row>
    <row r="256" spans="26:26">
      <c r="Z256" s="205"/>
    </row>
    <row r="257" spans="26:26">
      <c r="Z257" s="205"/>
    </row>
    <row r="258" spans="26:26">
      <c r="Z258" s="205"/>
    </row>
    <row r="259" spans="26:26">
      <c r="Z259" s="205"/>
    </row>
    <row r="260" spans="26:26">
      <c r="Z260" s="205"/>
    </row>
    <row r="261" spans="26:26">
      <c r="Z261" s="205"/>
    </row>
    <row r="262" spans="26:26">
      <c r="Z262" s="205"/>
    </row>
    <row r="263" spans="26:26">
      <c r="Z263" s="205"/>
    </row>
    <row r="264" spans="26:26">
      <c r="Z264" s="205"/>
    </row>
    <row r="265" spans="26:26">
      <c r="Z265" s="205"/>
    </row>
    <row r="266" spans="26:26">
      <c r="Z266" s="205"/>
    </row>
    <row r="267" spans="26:26">
      <c r="Z267" s="205"/>
    </row>
    <row r="268" spans="26:26">
      <c r="Z268" s="205"/>
    </row>
    <row r="269" spans="26:26">
      <c r="Z269" s="205"/>
    </row>
    <row r="270" spans="26:26">
      <c r="Z270" s="205"/>
    </row>
    <row r="271" spans="26:26">
      <c r="Z271" s="205"/>
    </row>
    <row r="272" spans="26:26">
      <c r="Z272" s="205"/>
    </row>
    <row r="273" spans="26:26">
      <c r="Z273" s="205"/>
    </row>
    <row r="274" spans="26:26">
      <c r="Z274" s="205"/>
    </row>
    <row r="275" spans="26:26">
      <c r="Z275" s="205"/>
    </row>
    <row r="276" spans="26:26">
      <c r="Z276" s="205"/>
    </row>
    <row r="277" spans="26:26">
      <c r="Z277" s="205"/>
    </row>
    <row r="278" spans="26:26">
      <c r="Z278" s="205"/>
    </row>
    <row r="279" spans="26:26">
      <c r="Z279" s="205"/>
    </row>
    <row r="280" spans="26:26">
      <c r="Z280" s="205"/>
    </row>
    <row r="281" spans="26:26">
      <c r="Z281" s="205"/>
    </row>
    <row r="282" spans="26:26">
      <c r="Z282" s="205"/>
    </row>
    <row r="283" spans="26:26">
      <c r="Z283" s="205"/>
    </row>
    <row r="284" spans="26:26">
      <c r="Z284" s="205"/>
    </row>
    <row r="285" spans="26:26">
      <c r="Z285" s="205"/>
    </row>
    <row r="286" spans="26:26">
      <c r="Z286" s="205"/>
    </row>
    <row r="287" spans="26:26">
      <c r="Z287" s="205"/>
    </row>
    <row r="288" spans="26:26">
      <c r="Z288" s="205"/>
    </row>
    <row r="289" spans="26:26">
      <c r="Z289" s="205"/>
    </row>
    <row r="290" spans="26:26">
      <c r="Z290" s="205"/>
    </row>
    <row r="291" spans="26:26">
      <c r="Z291" s="205"/>
    </row>
    <row r="292" spans="26:26">
      <c r="Z292" s="205"/>
    </row>
    <row r="293" spans="26:26">
      <c r="Z293" s="205"/>
    </row>
    <row r="294" spans="26:26">
      <c r="Z294" s="205"/>
    </row>
    <row r="295" spans="26:26">
      <c r="Z295" s="205"/>
    </row>
    <row r="296" spans="26:26">
      <c r="Z296" s="205"/>
    </row>
    <row r="297" spans="26:26">
      <c r="Z297" s="205"/>
    </row>
    <row r="298" spans="26:26">
      <c r="Z298" s="205"/>
    </row>
    <row r="299" spans="26:26">
      <c r="Z299" s="205"/>
    </row>
    <row r="300" spans="26:26">
      <c r="Z300" s="205"/>
    </row>
    <row r="301" spans="26:26">
      <c r="Z301" s="205"/>
    </row>
    <row r="302" spans="26:26">
      <c r="Z302" s="205"/>
    </row>
    <row r="303" spans="26:26">
      <c r="Z303" s="205"/>
    </row>
    <row r="304" spans="26:26">
      <c r="Z304" s="205"/>
    </row>
    <row r="305" spans="26:26">
      <c r="Z305" s="205"/>
    </row>
    <row r="306" spans="26:26">
      <c r="Z306" s="205"/>
    </row>
    <row r="307" spans="26:26">
      <c r="Z307" s="205"/>
    </row>
    <row r="308" spans="26:26">
      <c r="Z308" s="205"/>
    </row>
    <row r="309" spans="26:26">
      <c r="Z309" s="205"/>
    </row>
    <row r="310" spans="26:26">
      <c r="Z310" s="205"/>
    </row>
    <row r="311" spans="26:26">
      <c r="Z311" s="205"/>
    </row>
    <row r="312" spans="26:26">
      <c r="Z312" s="205"/>
    </row>
    <row r="313" spans="26:26">
      <c r="Z313" s="205"/>
    </row>
    <row r="314" spans="26:26">
      <c r="Z314" s="205"/>
    </row>
    <row r="315" spans="26:26">
      <c r="Z315" s="205"/>
    </row>
    <row r="316" spans="26:26">
      <c r="Z316" s="205"/>
    </row>
    <row r="317" spans="26:26">
      <c r="Z317" s="205"/>
    </row>
    <row r="318" spans="26:26">
      <c r="Z318" s="205"/>
    </row>
    <row r="319" spans="26:26">
      <c r="Z319" s="205"/>
    </row>
    <row r="320" spans="26:26">
      <c r="Z320" s="205"/>
    </row>
    <row r="321" spans="26:26">
      <c r="Z321" s="205"/>
    </row>
    <row r="322" spans="26:26">
      <c r="Z322" s="205"/>
    </row>
    <row r="323" spans="26:26">
      <c r="Z323" s="205"/>
    </row>
    <row r="324" spans="26:26">
      <c r="Z324" s="205"/>
    </row>
    <row r="325" spans="26:26">
      <c r="Z325" s="205"/>
    </row>
    <row r="326" spans="26:26">
      <c r="Z326" s="205"/>
    </row>
    <row r="327" spans="26:26">
      <c r="Z327" s="205"/>
    </row>
    <row r="328" spans="26:26">
      <c r="Z328" s="205"/>
    </row>
    <row r="329" spans="26:26">
      <c r="Z329" s="205"/>
    </row>
    <row r="330" spans="26:26">
      <c r="Z330" s="205"/>
    </row>
    <row r="331" spans="26:26">
      <c r="Z331" s="205"/>
    </row>
    <row r="332" spans="26:26">
      <c r="Z332" s="205"/>
    </row>
    <row r="333" spans="26:26">
      <c r="Z333" s="205"/>
    </row>
    <row r="334" spans="26:26">
      <c r="Z334" s="205"/>
    </row>
    <row r="335" spans="26:26">
      <c r="Z335" s="205"/>
    </row>
    <row r="336" spans="26:26">
      <c r="Z336" s="205"/>
    </row>
    <row r="337" spans="26:26">
      <c r="Z337" s="205"/>
    </row>
    <row r="338" spans="26:26">
      <c r="Z338" s="205"/>
    </row>
    <row r="339" spans="26:26">
      <c r="Z339" s="205"/>
    </row>
    <row r="340" spans="26:26">
      <c r="Z340" s="205"/>
    </row>
    <row r="341" spans="26:26">
      <c r="Z341" s="205"/>
    </row>
    <row r="342" spans="26:26">
      <c r="Z342" s="205"/>
    </row>
    <row r="343" spans="26:26">
      <c r="Z343" s="205"/>
    </row>
    <row r="344" spans="26:26">
      <c r="Z344" s="205"/>
    </row>
    <row r="345" spans="26:26">
      <c r="Z345" s="205"/>
    </row>
    <row r="346" spans="26:26">
      <c r="Z346" s="205"/>
    </row>
    <row r="347" spans="26:26">
      <c r="Z347" s="205"/>
    </row>
    <row r="348" spans="26:26">
      <c r="Z348" s="205"/>
    </row>
    <row r="349" spans="26:26">
      <c r="Z349" s="205"/>
    </row>
    <row r="350" spans="26:26">
      <c r="Z350" s="205"/>
    </row>
    <row r="351" spans="26:26">
      <c r="Z351" s="205"/>
    </row>
    <row r="352" spans="26:26">
      <c r="Z352" s="205"/>
    </row>
    <row r="353" spans="26:26">
      <c r="Z353" s="205"/>
    </row>
    <row r="354" spans="26:26">
      <c r="Z354" s="205"/>
    </row>
    <row r="355" spans="26:26">
      <c r="Z355" s="205"/>
    </row>
    <row r="356" spans="26:26">
      <c r="Z356" s="205"/>
    </row>
    <row r="357" spans="26:26">
      <c r="Z357" s="205"/>
    </row>
    <row r="358" spans="26:26">
      <c r="Z358" s="205"/>
    </row>
    <row r="359" spans="26:26">
      <c r="Z359" s="205"/>
    </row>
    <row r="360" spans="26:26">
      <c r="Z360" s="205"/>
    </row>
    <row r="361" spans="26:26">
      <c r="Z361" s="205"/>
    </row>
    <row r="362" spans="26:26">
      <c r="Z362" s="205"/>
    </row>
    <row r="363" spans="26:26">
      <c r="Z363" s="205"/>
    </row>
    <row r="364" spans="26:26">
      <c r="Z364" s="205"/>
    </row>
    <row r="365" spans="26:26">
      <c r="Z365" s="205"/>
    </row>
    <row r="366" spans="26:26">
      <c r="Z366" s="205"/>
    </row>
    <row r="367" spans="26:26">
      <c r="Z367" s="205"/>
    </row>
    <row r="368" spans="26:26">
      <c r="Z368" s="205"/>
    </row>
    <row r="369" spans="26:26">
      <c r="Z369" s="205"/>
    </row>
    <row r="370" spans="26:26">
      <c r="Z370" s="205"/>
    </row>
    <row r="371" spans="26:26">
      <c r="Z371" s="205"/>
    </row>
    <row r="372" spans="26:26">
      <c r="Z372" s="205"/>
    </row>
    <row r="373" spans="26:26">
      <c r="Z373" s="205"/>
    </row>
    <row r="374" spans="26:26">
      <c r="Z374" s="205"/>
    </row>
    <row r="375" spans="26:26">
      <c r="Z375" s="205"/>
    </row>
    <row r="376" spans="26:26">
      <c r="Z376" s="205"/>
    </row>
    <row r="377" spans="26:26">
      <c r="Z377" s="205"/>
    </row>
    <row r="378" spans="26:26">
      <c r="Z378" s="205"/>
    </row>
    <row r="379" spans="26:26">
      <c r="Z379" s="205"/>
    </row>
    <row r="380" spans="26:26">
      <c r="Z380" s="205"/>
    </row>
    <row r="381" spans="26:26">
      <c r="Z381" s="205"/>
    </row>
    <row r="382" spans="26:26">
      <c r="Z382" s="205"/>
    </row>
    <row r="383" spans="26:26">
      <c r="Z383" s="205"/>
    </row>
    <row r="384" spans="26:26">
      <c r="Z384" s="205"/>
    </row>
    <row r="385" spans="26:26">
      <c r="Z385" s="205"/>
    </row>
    <row r="386" spans="26:26">
      <c r="Z386" s="205"/>
    </row>
    <row r="387" spans="26:26">
      <c r="Z387" s="205"/>
    </row>
    <row r="388" spans="26:26">
      <c r="Z388" s="205"/>
    </row>
    <row r="389" spans="26:26">
      <c r="Z389" s="205"/>
    </row>
    <row r="390" spans="26:26">
      <c r="Z390" s="205"/>
    </row>
    <row r="391" spans="26:26">
      <c r="Z391" s="205"/>
    </row>
    <row r="392" spans="26:26">
      <c r="Z392" s="205"/>
    </row>
    <row r="393" spans="26:26">
      <c r="Z393" s="205"/>
    </row>
    <row r="394" spans="26:26">
      <c r="Z394" s="205"/>
    </row>
    <row r="395" spans="26:26">
      <c r="Z395" s="205"/>
    </row>
    <row r="396" spans="26:26">
      <c r="Z396" s="205"/>
    </row>
    <row r="397" spans="26:26">
      <c r="Z397" s="205"/>
    </row>
    <row r="398" spans="26:26">
      <c r="Z398" s="205"/>
    </row>
    <row r="399" spans="26:26">
      <c r="Z399" s="205"/>
    </row>
    <row r="400" spans="26:26">
      <c r="Z400" s="205"/>
    </row>
    <row r="401" spans="26:26">
      <c r="Z401" s="205"/>
    </row>
    <row r="402" spans="26:26">
      <c r="Z402" s="205"/>
    </row>
    <row r="403" spans="26:26">
      <c r="Z403" s="205"/>
    </row>
    <row r="404" spans="26:26">
      <c r="Z404" s="205"/>
    </row>
    <row r="405" spans="26:26">
      <c r="Z405" s="205"/>
    </row>
    <row r="406" spans="26:26">
      <c r="Z406" s="205"/>
    </row>
    <row r="407" spans="26:26">
      <c r="Z407" s="205"/>
    </row>
    <row r="408" spans="26:26">
      <c r="Z408" s="205"/>
    </row>
    <row r="409" spans="26:26">
      <c r="Z409" s="205"/>
    </row>
    <row r="410" spans="26:26">
      <c r="Z410" s="205"/>
    </row>
    <row r="411" spans="26:26">
      <c r="Z411" s="205"/>
    </row>
    <row r="412" spans="26:26">
      <c r="Z412" s="205"/>
    </row>
    <row r="413" spans="26:26">
      <c r="Z413" s="205"/>
    </row>
    <row r="414" spans="26:26">
      <c r="Z414" s="205"/>
    </row>
    <row r="415" spans="26:26">
      <c r="Z415" s="205"/>
    </row>
    <row r="416" spans="26:26">
      <c r="Z416" s="205"/>
    </row>
    <row r="417" spans="26:26">
      <c r="Z417" s="205"/>
    </row>
    <row r="418" spans="26:26">
      <c r="Z418" s="205"/>
    </row>
    <row r="419" spans="26:26">
      <c r="Z419" s="205"/>
    </row>
    <row r="420" spans="26:26">
      <c r="Z420" s="205"/>
    </row>
    <row r="421" spans="26:26">
      <c r="Z421" s="205"/>
    </row>
    <row r="422" spans="26:26">
      <c r="Z422" s="205"/>
    </row>
    <row r="423" spans="26:26">
      <c r="Z423" s="205"/>
    </row>
    <row r="424" spans="26:26">
      <c r="Z424" s="205"/>
    </row>
    <row r="425" spans="26:26">
      <c r="Z425" s="205"/>
    </row>
    <row r="426" spans="26:26">
      <c r="Z426" s="205"/>
    </row>
    <row r="427" spans="26:26">
      <c r="Z427" s="205"/>
    </row>
    <row r="428" spans="26:26">
      <c r="Z428" s="205"/>
    </row>
    <row r="429" spans="26:26">
      <c r="Z429" s="205"/>
    </row>
    <row r="430" spans="26:26">
      <c r="Z430" s="205"/>
    </row>
    <row r="431" spans="26:26">
      <c r="Z431" s="205"/>
    </row>
    <row r="432" spans="26:26">
      <c r="Z432" s="205"/>
    </row>
    <row r="433" spans="26:26">
      <c r="Z433" s="205"/>
    </row>
    <row r="434" spans="26:26">
      <c r="Z434" s="205"/>
    </row>
    <row r="435" spans="26:26">
      <c r="Z435" s="205"/>
    </row>
    <row r="436" spans="26:26">
      <c r="Z436" s="205"/>
    </row>
    <row r="437" spans="26:26">
      <c r="Z437" s="205"/>
    </row>
    <row r="438" spans="26:26">
      <c r="Z438" s="205"/>
    </row>
    <row r="439" spans="26:26">
      <c r="Z439" s="205"/>
    </row>
    <row r="440" spans="26:26">
      <c r="Z440" s="205"/>
    </row>
    <row r="441" spans="26:26">
      <c r="Z441" s="205"/>
    </row>
    <row r="442" spans="26:26">
      <c r="Z442" s="205"/>
    </row>
    <row r="443" spans="26:26">
      <c r="Z443" s="205"/>
    </row>
    <row r="444" spans="26:26">
      <c r="Z444" s="205"/>
    </row>
    <row r="445" spans="26:26">
      <c r="Z445" s="205"/>
    </row>
    <row r="446" spans="26:26">
      <c r="Z446" s="205"/>
    </row>
    <row r="447" spans="26:26">
      <c r="Z447" s="205"/>
    </row>
    <row r="448" spans="26:26">
      <c r="Z448" s="205"/>
    </row>
    <row r="449" spans="26:26">
      <c r="Z449" s="205"/>
    </row>
    <row r="450" spans="26:26">
      <c r="Z450" s="205"/>
    </row>
    <row r="451" spans="26:26">
      <c r="Z451" s="205"/>
    </row>
    <row r="452" spans="26:26">
      <c r="Z452" s="205"/>
    </row>
    <row r="453" spans="26:26">
      <c r="Z453" s="205"/>
    </row>
    <row r="454" spans="26:26">
      <c r="Z454" s="205"/>
    </row>
    <row r="455" spans="26:26">
      <c r="Z455" s="205"/>
    </row>
    <row r="456" spans="26:26">
      <c r="Z456" s="205"/>
    </row>
    <row r="457" spans="26:26">
      <c r="Z457" s="205"/>
    </row>
    <row r="458" spans="26:26">
      <c r="Z458" s="205"/>
    </row>
    <row r="459" spans="26:26">
      <c r="Z459" s="205"/>
    </row>
    <row r="460" spans="26:26">
      <c r="Z460" s="205"/>
    </row>
    <row r="461" spans="26:26">
      <c r="Z461" s="205"/>
    </row>
    <row r="462" spans="26:26">
      <c r="Z462" s="205"/>
    </row>
    <row r="463" spans="26:26">
      <c r="Z463" s="205"/>
    </row>
    <row r="464" spans="26:26">
      <c r="Z464" s="205"/>
    </row>
    <row r="465" spans="26:26">
      <c r="Z465" s="205"/>
    </row>
    <row r="466" spans="26:26">
      <c r="Z466" s="205"/>
    </row>
    <row r="467" spans="26:26">
      <c r="Z467" s="205"/>
    </row>
    <row r="468" spans="26:26">
      <c r="Z468" s="205"/>
    </row>
    <row r="469" spans="26:26">
      <c r="Z469" s="205"/>
    </row>
    <row r="470" spans="26:26">
      <c r="Z470" s="205"/>
    </row>
    <row r="471" spans="26:26">
      <c r="Z471" s="205"/>
    </row>
    <row r="472" spans="26:26">
      <c r="Z472" s="205"/>
    </row>
    <row r="473" spans="26:26">
      <c r="Z473" s="205"/>
    </row>
    <row r="474" spans="26:26">
      <c r="Z474" s="205"/>
    </row>
    <row r="475" spans="26:26">
      <c r="Z475" s="205"/>
    </row>
    <row r="476" spans="26:26">
      <c r="Z476" s="205"/>
    </row>
    <row r="477" spans="26:26">
      <c r="Z477" s="205"/>
    </row>
    <row r="478" spans="26:26">
      <c r="Z478" s="205"/>
    </row>
    <row r="479" spans="26:26">
      <c r="Z479" s="205"/>
    </row>
    <row r="480" spans="26:26">
      <c r="Z480" s="205"/>
    </row>
    <row r="481" spans="26:26">
      <c r="Z481" s="205"/>
    </row>
    <row r="482" spans="26:26">
      <c r="Z482" s="205"/>
    </row>
    <row r="483" spans="26:26">
      <c r="Z483" s="205"/>
    </row>
    <row r="484" spans="26:26">
      <c r="Z484" s="205"/>
    </row>
    <row r="485" spans="26:26">
      <c r="Z485" s="205"/>
    </row>
    <row r="486" spans="26:26">
      <c r="Z486" s="205"/>
    </row>
    <row r="487" spans="26:26">
      <c r="Z487" s="205"/>
    </row>
    <row r="488" spans="26:26">
      <c r="Z488" s="205"/>
    </row>
    <row r="489" spans="26:26">
      <c r="Z489" s="205"/>
    </row>
    <row r="490" spans="26:26">
      <c r="Z490" s="205"/>
    </row>
    <row r="491" spans="26:26">
      <c r="Z491" s="205"/>
    </row>
    <row r="492" spans="26:26">
      <c r="Z492" s="205"/>
    </row>
    <row r="493" spans="26:26">
      <c r="Z493" s="205"/>
    </row>
    <row r="494" spans="26:26">
      <c r="Z494" s="205"/>
    </row>
    <row r="495" spans="26:26">
      <c r="Z495" s="205"/>
    </row>
    <row r="496" spans="26:26">
      <c r="Z496" s="205"/>
    </row>
    <row r="497" spans="26:26">
      <c r="Z497" s="205"/>
    </row>
    <row r="498" spans="26:26">
      <c r="Z498" s="205"/>
    </row>
    <row r="499" spans="26:26">
      <c r="Z499" s="205"/>
    </row>
    <row r="500" spans="26:26">
      <c r="Z500" s="205"/>
    </row>
    <row r="501" spans="26:26">
      <c r="Z501" s="205"/>
    </row>
    <row r="502" spans="26:26">
      <c r="Z502" s="205"/>
    </row>
    <row r="503" spans="26:26">
      <c r="Z503" s="205"/>
    </row>
    <row r="504" spans="26:26">
      <c r="Z504" s="205"/>
    </row>
    <row r="505" spans="26:26">
      <c r="Z505" s="205"/>
    </row>
    <row r="506" spans="26:26">
      <c r="Z506" s="205"/>
    </row>
    <row r="507" spans="26:26">
      <c r="Z507" s="205"/>
    </row>
    <row r="508" spans="26:26">
      <c r="Z508" s="205"/>
    </row>
    <row r="509" spans="26:26">
      <c r="Z509" s="205"/>
    </row>
    <row r="510" spans="26:26">
      <c r="Z510" s="205"/>
    </row>
    <row r="511" spans="26:26">
      <c r="Z511" s="205"/>
    </row>
    <row r="512" spans="26:26">
      <c r="Z512" s="205"/>
    </row>
    <row r="513" spans="26:26">
      <c r="Z513" s="205"/>
    </row>
    <row r="514" spans="26:26">
      <c r="Z514" s="205"/>
    </row>
    <row r="515" spans="26:26">
      <c r="Z515" s="205"/>
    </row>
    <row r="516" spans="26:26">
      <c r="Z516" s="205"/>
    </row>
    <row r="517" spans="26:26">
      <c r="Z517" s="205"/>
    </row>
    <row r="518" spans="26:26">
      <c r="Z518" s="205"/>
    </row>
    <row r="519" spans="26:26">
      <c r="Z519" s="205"/>
    </row>
    <row r="520" spans="26:26">
      <c r="Z520" s="205"/>
    </row>
    <row r="521" spans="26:26">
      <c r="Z521" s="205"/>
    </row>
    <row r="522" spans="26:26">
      <c r="Z522" s="205"/>
    </row>
    <row r="523" spans="26:26">
      <c r="Z523" s="205"/>
    </row>
    <row r="524" spans="26:26">
      <c r="Z524" s="205"/>
    </row>
    <row r="525" spans="26:26">
      <c r="Z525" s="205"/>
    </row>
    <row r="526" spans="26:26">
      <c r="Z526" s="205"/>
    </row>
    <row r="527" spans="26:26">
      <c r="Z527" s="205"/>
    </row>
    <row r="528" spans="26:26">
      <c r="Z528" s="205"/>
    </row>
    <row r="529" spans="26:26">
      <c r="Z529" s="205"/>
    </row>
    <row r="530" spans="26:26">
      <c r="Z530" s="205"/>
    </row>
    <row r="531" spans="26:26">
      <c r="Z531" s="205"/>
    </row>
    <row r="532" spans="26:26">
      <c r="Z532" s="205"/>
    </row>
    <row r="533" spans="26:26">
      <c r="Z533" s="205"/>
    </row>
    <row r="534" spans="26:26">
      <c r="Z534" s="205"/>
    </row>
    <row r="535" spans="26:26">
      <c r="Z535" s="205"/>
    </row>
    <row r="536" spans="26:26">
      <c r="Z536" s="205"/>
    </row>
    <row r="537" spans="26:26">
      <c r="Z537" s="205"/>
    </row>
    <row r="538" spans="26:26">
      <c r="Z538" s="205"/>
    </row>
    <row r="539" spans="26:26">
      <c r="Z539" s="205"/>
    </row>
    <row r="540" spans="26:26">
      <c r="Z540" s="205"/>
    </row>
    <row r="541" spans="26:26">
      <c r="Z541" s="205"/>
    </row>
    <row r="542" spans="26:26">
      <c r="Z542" s="205"/>
    </row>
    <row r="543" spans="26:26">
      <c r="Z543" s="205"/>
    </row>
    <row r="544" spans="26:26">
      <c r="Z544" s="205"/>
    </row>
    <row r="545" spans="26:26">
      <c r="Z545" s="205"/>
    </row>
    <row r="546" spans="26:26">
      <c r="Z546" s="205"/>
    </row>
    <row r="547" spans="26:26">
      <c r="Z547" s="205"/>
    </row>
    <row r="548" spans="26:26">
      <c r="Z548" s="205"/>
    </row>
    <row r="549" spans="26:26">
      <c r="Z549" s="205"/>
    </row>
    <row r="550" spans="26:26">
      <c r="Z550" s="205"/>
    </row>
    <row r="551" spans="26:26">
      <c r="Z551" s="205"/>
    </row>
    <row r="552" spans="26:26">
      <c r="Z552" s="205"/>
    </row>
    <row r="553" spans="26:26">
      <c r="Z553" s="205"/>
    </row>
    <row r="554" spans="26:26">
      <c r="Z554" s="205"/>
    </row>
    <row r="555" spans="26:26">
      <c r="Z555" s="205"/>
    </row>
    <row r="556" spans="26:26">
      <c r="Z556" s="205"/>
    </row>
    <row r="557" spans="26:26">
      <c r="Z557" s="205"/>
    </row>
    <row r="558" spans="26:26">
      <c r="Z558" s="205"/>
    </row>
    <row r="559" spans="26:26">
      <c r="Z559" s="205"/>
    </row>
    <row r="560" spans="26:26">
      <c r="Z560" s="205"/>
    </row>
    <row r="561" spans="26:26">
      <c r="Z561" s="205"/>
    </row>
    <row r="562" spans="26:26">
      <c r="Z562" s="205"/>
    </row>
    <row r="563" spans="26:26">
      <c r="Z563" s="205"/>
    </row>
    <row r="564" spans="26:26">
      <c r="Z564" s="205"/>
    </row>
    <row r="565" spans="26:26">
      <c r="Z565" s="205"/>
    </row>
    <row r="566" spans="26:26">
      <c r="Z566" s="205"/>
    </row>
    <row r="567" spans="26:26">
      <c r="Z567" s="205"/>
    </row>
    <row r="568" spans="26:26">
      <c r="Z568" s="205"/>
    </row>
    <row r="569" spans="26:26">
      <c r="Z569" s="205"/>
    </row>
    <row r="570" spans="26:26">
      <c r="Z570" s="205"/>
    </row>
    <row r="571" spans="26:26">
      <c r="Z571" s="205"/>
    </row>
    <row r="572" spans="26:26">
      <c r="Z572" s="205"/>
    </row>
    <row r="573" spans="26:26">
      <c r="Z573" s="205"/>
    </row>
    <row r="574" spans="26:26">
      <c r="Z574" s="205"/>
    </row>
    <row r="575" spans="26:26">
      <c r="Z575" s="205"/>
    </row>
    <row r="576" spans="26:26">
      <c r="Z576" s="205"/>
    </row>
    <row r="577" spans="26:26">
      <c r="Z577" s="205"/>
    </row>
    <row r="578" spans="26:26">
      <c r="Z578" s="205"/>
    </row>
    <row r="579" spans="26:26">
      <c r="Z579" s="205"/>
    </row>
    <row r="580" spans="26:26">
      <c r="Z580" s="205"/>
    </row>
    <row r="581" spans="26:26">
      <c r="Z581" s="205"/>
    </row>
    <row r="582" spans="26:26">
      <c r="Z582" s="205"/>
    </row>
    <row r="583" spans="26:26">
      <c r="Z583" s="205"/>
    </row>
    <row r="584" spans="26:26">
      <c r="Z584" s="205"/>
    </row>
    <row r="585" spans="26:26">
      <c r="Z585" s="205"/>
    </row>
    <row r="586" spans="26:26">
      <c r="Z586" s="205"/>
    </row>
    <row r="587" spans="26:26">
      <c r="Z587" s="205"/>
    </row>
    <row r="588" spans="26:26">
      <c r="Z588" s="205"/>
    </row>
    <row r="589" spans="26:26">
      <c r="Z589" s="205"/>
    </row>
    <row r="590" spans="26:26">
      <c r="Z590" s="205"/>
    </row>
    <row r="591" spans="26:26">
      <c r="Z591" s="205"/>
    </row>
    <row r="592" spans="26:26">
      <c r="Z592" s="205"/>
    </row>
    <row r="593" spans="26:26">
      <c r="Z593" s="205"/>
    </row>
    <row r="594" spans="26:26">
      <c r="Z594" s="205"/>
    </row>
    <row r="595" spans="26:26">
      <c r="Z595" s="205"/>
    </row>
    <row r="596" spans="26:26">
      <c r="Z596" s="205"/>
    </row>
    <row r="597" spans="26:26">
      <c r="Z597" s="205"/>
    </row>
    <row r="598" spans="26:26">
      <c r="Z598" s="205"/>
    </row>
    <row r="599" spans="26:26">
      <c r="Z599" s="205"/>
    </row>
    <row r="600" spans="26:26">
      <c r="Z600" s="205"/>
    </row>
    <row r="601" spans="26:26">
      <c r="Z601" s="205"/>
    </row>
    <row r="602" spans="26:26">
      <c r="Z602" s="205"/>
    </row>
    <row r="603" spans="26:26">
      <c r="Z603" s="205"/>
    </row>
    <row r="604" spans="26:26">
      <c r="Z604" s="205"/>
    </row>
    <row r="605" spans="26:26">
      <c r="Z605" s="205"/>
    </row>
    <row r="606" spans="26:26">
      <c r="Z606" s="205"/>
    </row>
    <row r="607" spans="26:26">
      <c r="Z607" s="205"/>
    </row>
    <row r="608" spans="26:26">
      <c r="Z608" s="205"/>
    </row>
    <row r="609" spans="26:26">
      <c r="Z609" s="205"/>
    </row>
    <row r="610" spans="26:26">
      <c r="Z610" s="205"/>
    </row>
    <row r="611" spans="26:26">
      <c r="Z611" s="205"/>
    </row>
    <row r="612" spans="26:26">
      <c r="Z612" s="205"/>
    </row>
    <row r="613" spans="26:26">
      <c r="Z613" s="205"/>
    </row>
    <row r="614" spans="26:26">
      <c r="Z614" s="205"/>
    </row>
    <row r="615" spans="26:26">
      <c r="Z615" s="205"/>
    </row>
    <row r="616" spans="26:26">
      <c r="Z616" s="205"/>
    </row>
    <row r="617" spans="26:26">
      <c r="Z617" s="205"/>
    </row>
    <row r="618" spans="26:26">
      <c r="Z618" s="205"/>
    </row>
    <row r="619" spans="26:26">
      <c r="Z619" s="205"/>
    </row>
    <row r="620" spans="26:26">
      <c r="Z620" s="205"/>
    </row>
    <row r="621" spans="26:26">
      <c r="Z621" s="205"/>
    </row>
    <row r="622" spans="26:26">
      <c r="Z622" s="205"/>
    </row>
    <row r="623" spans="26:26">
      <c r="Z623" s="205"/>
    </row>
    <row r="624" spans="26:26">
      <c r="Z624" s="205"/>
    </row>
    <row r="625" spans="26:26">
      <c r="Z625" s="205"/>
    </row>
    <row r="626" spans="26:26">
      <c r="Z626" s="205"/>
    </row>
    <row r="627" spans="26:26">
      <c r="Z627" s="205"/>
    </row>
    <row r="628" spans="26:26">
      <c r="Z628" s="205"/>
    </row>
    <row r="629" spans="26:26">
      <c r="Z629" s="205"/>
    </row>
    <row r="630" spans="26:26">
      <c r="Z630" s="205"/>
    </row>
    <row r="631" spans="26:26">
      <c r="Z631" s="205"/>
    </row>
    <row r="632" spans="26:26">
      <c r="Z632" s="205"/>
    </row>
    <row r="633" spans="26:26">
      <c r="Z633" s="205"/>
    </row>
    <row r="634" spans="26:26">
      <c r="Z634" s="205"/>
    </row>
    <row r="635" spans="26:26">
      <c r="Z635" s="205"/>
    </row>
    <row r="636" spans="26:26">
      <c r="Z636" s="205"/>
    </row>
    <row r="637" spans="26:26">
      <c r="Z637" s="205"/>
    </row>
    <row r="638" spans="26:26">
      <c r="Z638" s="205"/>
    </row>
    <row r="639" spans="26:26">
      <c r="Z639" s="205"/>
    </row>
    <row r="640" spans="26:26">
      <c r="Z640" s="205"/>
    </row>
    <row r="641" spans="26:26">
      <c r="Z641" s="205"/>
    </row>
    <row r="642" spans="26:26">
      <c r="Z642" s="205"/>
    </row>
    <row r="643" spans="26:26">
      <c r="Z643" s="205"/>
    </row>
    <row r="644" spans="26:26">
      <c r="Z644" s="205"/>
    </row>
    <row r="645" spans="26:26">
      <c r="Z645" s="205"/>
    </row>
    <row r="646" spans="26:26">
      <c r="Z646" s="205"/>
    </row>
    <row r="647" spans="26:26">
      <c r="Z647" s="205"/>
    </row>
    <row r="648" spans="26:26">
      <c r="Z648" s="205"/>
    </row>
    <row r="649" spans="26:26">
      <c r="Z649" s="205"/>
    </row>
    <row r="650" spans="26:26">
      <c r="Z650" s="205"/>
    </row>
    <row r="651" spans="26:26">
      <c r="Z651" s="205"/>
    </row>
    <row r="652" spans="26:26">
      <c r="Z652" s="205"/>
    </row>
    <row r="653" spans="26:26">
      <c r="Z653" s="205"/>
    </row>
    <row r="654" spans="26:26">
      <c r="Z654" s="205"/>
    </row>
    <row r="655" spans="26:26">
      <c r="Z655" s="205"/>
    </row>
    <row r="656" spans="26:26">
      <c r="Z656" s="205"/>
    </row>
    <row r="657" spans="26:26">
      <c r="Z657" s="205"/>
    </row>
    <row r="658" spans="26:26">
      <c r="Z658" s="205"/>
    </row>
    <row r="659" spans="26:26">
      <c r="Z659" s="205"/>
    </row>
    <row r="660" spans="26:26">
      <c r="Z660" s="205"/>
    </row>
    <row r="661" spans="26:26">
      <c r="Z661" s="205"/>
    </row>
    <row r="662" spans="26:26">
      <c r="Z662" s="205"/>
    </row>
    <row r="663" spans="26:26">
      <c r="Z663" s="205"/>
    </row>
    <row r="664" spans="26:26">
      <c r="Z664" s="205"/>
    </row>
    <row r="665" spans="26:26">
      <c r="Z665" s="205"/>
    </row>
    <row r="666" spans="26:26">
      <c r="Z666" s="205"/>
    </row>
    <row r="667" spans="26:26">
      <c r="Z667" s="205"/>
    </row>
    <row r="668" spans="26:26">
      <c r="Z668" s="205"/>
    </row>
    <row r="669" spans="26:26">
      <c r="Z669" s="205"/>
    </row>
    <row r="670" spans="26:26">
      <c r="Z670" s="205"/>
    </row>
    <row r="671" spans="26:26">
      <c r="Z671" s="205"/>
    </row>
    <row r="672" spans="26:26">
      <c r="Z672" s="205"/>
    </row>
    <row r="673" spans="26:26">
      <c r="Z673" s="205"/>
    </row>
    <row r="674" spans="26:26">
      <c r="Z674" s="205"/>
    </row>
    <row r="675" spans="26:26">
      <c r="Z675" s="205"/>
    </row>
    <row r="676" spans="26:26">
      <c r="Z676" s="205"/>
    </row>
    <row r="677" spans="26:26">
      <c r="Z677" s="205"/>
    </row>
    <row r="678" spans="26:26">
      <c r="Z678" s="205"/>
    </row>
    <row r="679" spans="26:26">
      <c r="Z679" s="205"/>
    </row>
    <row r="680" spans="26:26">
      <c r="Z680" s="205"/>
    </row>
    <row r="681" spans="26:26">
      <c r="Z681" s="205"/>
    </row>
    <row r="682" spans="26:26">
      <c r="Z682" s="205"/>
    </row>
    <row r="683" spans="26:26">
      <c r="Z683" s="205"/>
    </row>
    <row r="684" spans="26:26">
      <c r="Z684" s="205"/>
    </row>
    <row r="685" spans="26:26">
      <c r="Z685" s="205"/>
    </row>
    <row r="686" spans="26:26">
      <c r="Z686" s="205"/>
    </row>
    <row r="687" spans="26:26">
      <c r="Z687" s="205"/>
    </row>
    <row r="688" spans="26:26">
      <c r="Z688" s="205"/>
    </row>
    <row r="689" spans="26:26">
      <c r="Z689" s="205"/>
    </row>
    <row r="690" spans="26:26">
      <c r="Z690" s="205"/>
    </row>
    <row r="691" spans="26:26">
      <c r="Z691" s="205"/>
    </row>
    <row r="692" spans="26:26">
      <c r="Z692" s="205"/>
    </row>
    <row r="693" spans="26:26">
      <c r="Z693" s="205"/>
    </row>
    <row r="694" spans="26:26">
      <c r="Z694" s="205"/>
    </row>
    <row r="695" spans="26:26">
      <c r="Z695" s="205"/>
    </row>
    <row r="696" spans="26:26">
      <c r="Z696" s="205"/>
    </row>
    <row r="697" spans="26:26">
      <c r="Z697" s="205"/>
    </row>
    <row r="698" spans="26:26">
      <c r="Z698" s="205"/>
    </row>
    <row r="699" spans="26:26">
      <c r="Z699" s="205"/>
    </row>
    <row r="700" spans="26:26">
      <c r="Z700" s="205"/>
    </row>
    <row r="701" spans="26:26">
      <c r="Z701" s="205"/>
    </row>
    <row r="702" spans="26:26">
      <c r="Z702" s="205"/>
    </row>
    <row r="703" spans="26:26">
      <c r="Z703" s="205"/>
    </row>
    <row r="704" spans="26:26">
      <c r="Z704" s="205"/>
    </row>
    <row r="705" spans="26:26">
      <c r="Z705" s="205"/>
    </row>
    <row r="706" spans="26:26">
      <c r="Z706" s="205"/>
    </row>
    <row r="707" spans="26:26">
      <c r="Z707" s="205"/>
    </row>
    <row r="708" spans="26:26">
      <c r="Z708" s="205"/>
    </row>
    <row r="709" spans="26:26">
      <c r="Z709" s="205"/>
    </row>
    <row r="710" spans="26:26">
      <c r="Z710" s="205"/>
    </row>
    <row r="711" spans="26:26">
      <c r="Z711" s="205"/>
    </row>
    <row r="712" spans="26:26">
      <c r="Z712" s="205"/>
    </row>
    <row r="713" spans="26:26">
      <c r="Z713" s="205"/>
    </row>
    <row r="714" spans="26:26">
      <c r="Z714" s="205"/>
    </row>
    <row r="715" spans="26:26">
      <c r="Z715" s="205"/>
    </row>
    <row r="716" spans="26:26">
      <c r="Z716" s="205"/>
    </row>
    <row r="717" spans="26:26">
      <c r="Z717" s="205"/>
    </row>
    <row r="718" spans="26:26">
      <c r="Z718" s="205"/>
    </row>
    <row r="719" spans="26:26">
      <c r="Z719" s="205"/>
    </row>
    <row r="720" spans="26:26">
      <c r="Z720" s="205"/>
    </row>
    <row r="721" spans="26:26">
      <c r="Z721" s="205"/>
    </row>
    <row r="722" spans="26:26">
      <c r="Z722" s="205"/>
    </row>
    <row r="723" spans="26:26">
      <c r="Z723" s="205"/>
    </row>
    <row r="724" spans="26:26">
      <c r="Z724" s="205"/>
    </row>
    <row r="725" spans="26:26">
      <c r="Z725" s="205"/>
    </row>
    <row r="726" spans="26:26">
      <c r="Z726" s="205"/>
    </row>
    <row r="727" spans="26:26">
      <c r="Z727" s="205"/>
    </row>
    <row r="728" spans="26:26">
      <c r="Z728" s="205"/>
    </row>
    <row r="729" spans="26:26">
      <c r="Z729" s="205"/>
    </row>
    <row r="730" spans="26:26">
      <c r="Z730" s="205"/>
    </row>
    <row r="731" spans="26:26">
      <c r="Z731" s="205"/>
    </row>
    <row r="732" spans="26:26">
      <c r="Z732" s="205"/>
    </row>
    <row r="733" spans="26:26">
      <c r="Z733" s="205"/>
    </row>
    <row r="734" spans="26:26">
      <c r="Z734" s="205"/>
    </row>
    <row r="735" spans="26:26">
      <c r="Z735" s="205"/>
    </row>
    <row r="736" spans="26:26">
      <c r="Z736" s="205"/>
    </row>
    <row r="737" spans="26:26">
      <c r="Z737" s="205"/>
    </row>
    <row r="738" spans="26:26">
      <c r="Z738" s="205"/>
    </row>
    <row r="739" spans="26:26">
      <c r="Z739" s="205"/>
    </row>
    <row r="740" spans="26:26">
      <c r="Z740" s="205"/>
    </row>
    <row r="741" spans="26:26">
      <c r="Z741" s="205"/>
    </row>
    <row r="742" spans="26:26">
      <c r="Z742" s="205"/>
    </row>
    <row r="743" spans="26:26">
      <c r="Z743" s="205"/>
    </row>
    <row r="744" spans="26:26">
      <c r="Z744" s="205"/>
    </row>
    <row r="745" spans="26:26">
      <c r="Z745" s="205"/>
    </row>
    <row r="746" spans="26:26">
      <c r="Z746" s="205"/>
    </row>
    <row r="747" spans="26:26">
      <c r="Z747" s="205"/>
    </row>
    <row r="748" spans="26:26">
      <c r="Z748" s="205"/>
    </row>
    <row r="749" spans="26:26">
      <c r="Z749" s="205"/>
    </row>
    <row r="750" spans="26:26">
      <c r="Z750" s="205"/>
    </row>
    <row r="751" spans="26:26">
      <c r="Z751" s="205"/>
    </row>
    <row r="752" spans="26:26">
      <c r="Z752" s="205"/>
    </row>
    <row r="753" spans="26:26">
      <c r="Z753" s="205"/>
    </row>
    <row r="754" spans="26:26">
      <c r="Z754" s="205"/>
    </row>
    <row r="755" spans="26:26">
      <c r="Z755" s="205"/>
    </row>
    <row r="756" spans="26:26">
      <c r="Z756" s="205"/>
    </row>
    <row r="757" spans="26:26">
      <c r="Z757" s="205"/>
    </row>
    <row r="758" spans="26:26">
      <c r="Z758" s="205"/>
    </row>
    <row r="759" spans="26:26">
      <c r="Z759" s="205"/>
    </row>
    <row r="760" spans="26:26">
      <c r="Z760" s="205"/>
    </row>
    <row r="761" spans="26:26">
      <c r="Z761" s="205"/>
    </row>
    <row r="762" spans="26:26">
      <c r="Z762" s="205"/>
    </row>
    <row r="763" spans="26:26">
      <c r="Z763" s="205"/>
    </row>
    <row r="764" spans="26:26">
      <c r="Z764" s="205"/>
    </row>
    <row r="765" spans="26:26">
      <c r="Z765" s="205"/>
    </row>
    <row r="766" spans="26:26">
      <c r="Z766" s="205"/>
    </row>
    <row r="767" spans="26:26">
      <c r="Z767" s="205"/>
    </row>
    <row r="768" spans="26:26">
      <c r="Z768" s="205"/>
    </row>
    <row r="769" spans="26:26">
      <c r="Z769" s="205"/>
    </row>
    <row r="770" spans="26:26">
      <c r="Z770" s="205"/>
    </row>
    <row r="771" spans="26:26">
      <c r="Z771" s="205"/>
    </row>
    <row r="772" spans="26:26">
      <c r="Z772" s="205"/>
    </row>
    <row r="773" spans="26:26">
      <c r="Z773" s="205"/>
    </row>
    <row r="774" spans="26:26">
      <c r="Z774" s="205"/>
    </row>
    <row r="775" spans="26:26">
      <c r="Z775" s="205"/>
    </row>
    <row r="776" spans="26:26">
      <c r="Z776" s="205"/>
    </row>
    <row r="777" spans="26:26">
      <c r="Z777" s="205"/>
    </row>
    <row r="778" spans="26:26">
      <c r="Z778" s="205"/>
    </row>
    <row r="779" spans="26:26">
      <c r="Z779" s="205"/>
    </row>
    <row r="780" spans="26:26">
      <c r="Z780" s="205"/>
    </row>
    <row r="781" spans="26:26">
      <c r="Z781" s="205"/>
    </row>
    <row r="782" spans="26:26">
      <c r="Z782" s="205"/>
    </row>
    <row r="783" spans="26:26">
      <c r="Z783" s="205"/>
    </row>
    <row r="784" spans="26:26">
      <c r="Z784" s="205"/>
    </row>
    <row r="785" spans="26:26">
      <c r="Z785" s="205"/>
    </row>
    <row r="786" spans="26:26">
      <c r="Z786" s="205"/>
    </row>
    <row r="787" spans="26:26">
      <c r="Z787" s="205"/>
    </row>
    <row r="788" spans="26:26">
      <c r="Z788" s="205"/>
    </row>
    <row r="789" spans="26:26">
      <c r="Z789" s="205"/>
    </row>
    <row r="790" spans="26:26">
      <c r="Z790" s="205"/>
    </row>
    <row r="791" spans="26:26">
      <c r="Z791" s="205"/>
    </row>
    <row r="792" spans="26:26">
      <c r="Z792" s="205"/>
    </row>
    <row r="793" spans="26:26">
      <c r="Z793" s="205"/>
    </row>
    <row r="794" spans="26:26">
      <c r="Z794" s="205"/>
    </row>
    <row r="795" spans="26:26">
      <c r="Z795" s="205"/>
    </row>
    <row r="796" spans="26:26">
      <c r="Z796" s="205"/>
    </row>
    <row r="797" spans="26:26">
      <c r="Z797" s="205"/>
    </row>
    <row r="798" spans="26:26">
      <c r="Z798" s="205"/>
    </row>
    <row r="799" spans="26:26">
      <c r="Z799" s="205"/>
    </row>
    <row r="800" spans="26:26">
      <c r="Z800" s="205"/>
    </row>
    <row r="801" spans="26:26">
      <c r="Z801" s="205"/>
    </row>
    <row r="802" spans="26:26">
      <c r="Z802" s="205"/>
    </row>
    <row r="803" spans="26:26">
      <c r="Z803" s="205"/>
    </row>
    <row r="804" spans="26:26">
      <c r="Z804" s="205"/>
    </row>
    <row r="805" spans="26:26">
      <c r="Z805" s="205"/>
    </row>
    <row r="806" spans="26:26">
      <c r="Z806" s="205"/>
    </row>
    <row r="807" spans="26:26">
      <c r="Z807" s="205"/>
    </row>
    <row r="808" spans="26:26">
      <c r="Z808" s="205"/>
    </row>
    <row r="809" spans="26:26">
      <c r="Z809" s="205"/>
    </row>
    <row r="810" spans="26:26">
      <c r="Z810" s="205"/>
    </row>
    <row r="811" spans="26:26">
      <c r="Z811" s="205"/>
    </row>
    <row r="812" spans="26:26">
      <c r="Z812" s="205"/>
    </row>
    <row r="813" spans="26:26">
      <c r="Z813" s="205"/>
    </row>
    <row r="814" spans="26:26">
      <c r="Z814" s="205"/>
    </row>
    <row r="815" spans="26:26">
      <c r="Z815" s="205"/>
    </row>
    <row r="816" spans="26:26">
      <c r="Z816" s="205"/>
    </row>
    <row r="817" spans="26:26">
      <c r="Z817" s="205"/>
    </row>
    <row r="818" spans="26:26">
      <c r="Z818" s="205"/>
    </row>
    <row r="819" spans="26:26">
      <c r="Z819" s="205"/>
    </row>
    <row r="820" spans="26:26">
      <c r="Z820" s="205"/>
    </row>
    <row r="821" spans="26:26">
      <c r="Z821" s="205"/>
    </row>
    <row r="822" spans="26:26">
      <c r="Z822" s="205"/>
    </row>
    <row r="823" spans="26:26">
      <c r="Z823" s="205"/>
    </row>
    <row r="824" spans="26:26">
      <c r="Z824" s="205"/>
    </row>
    <row r="825" spans="26:26">
      <c r="Z825" s="205"/>
    </row>
    <row r="826" spans="26:26">
      <c r="Z826" s="205"/>
    </row>
    <row r="827" spans="26:26">
      <c r="Z827" s="205"/>
    </row>
    <row r="828" spans="26:26">
      <c r="Z828" s="205"/>
    </row>
    <row r="829" spans="26:26">
      <c r="Z829" s="205"/>
    </row>
    <row r="830" spans="26:26">
      <c r="Z830" s="205"/>
    </row>
    <row r="831" spans="26:26">
      <c r="Z831" s="205"/>
    </row>
    <row r="832" spans="26:26">
      <c r="Z832" s="205"/>
    </row>
    <row r="833" spans="26:26">
      <c r="Z833" s="205"/>
    </row>
    <row r="834" spans="26:26">
      <c r="Z834" s="205"/>
    </row>
    <row r="835" spans="26:26">
      <c r="Z835" s="205"/>
    </row>
    <row r="836" spans="26:26">
      <c r="Z836" s="205"/>
    </row>
    <row r="837" spans="26:26">
      <c r="Z837" s="205"/>
    </row>
    <row r="838" spans="26:26">
      <c r="Z838" s="205"/>
    </row>
    <row r="839" spans="26:26">
      <c r="Z839" s="205"/>
    </row>
    <row r="840" spans="26:26">
      <c r="Z840" s="205"/>
    </row>
    <row r="841" spans="26:26">
      <c r="Z841" s="205"/>
    </row>
    <row r="842" spans="26:26">
      <c r="Z842" s="205"/>
    </row>
    <row r="843" spans="26:26">
      <c r="Z843" s="205"/>
    </row>
    <row r="844" spans="26:26">
      <c r="Z844" s="205"/>
    </row>
    <row r="845" spans="26:26">
      <c r="Z845" s="205"/>
    </row>
    <row r="846" spans="26:26">
      <c r="Z846" s="205"/>
    </row>
    <row r="847" spans="26:26">
      <c r="Z847" s="205"/>
    </row>
    <row r="848" spans="26:26">
      <c r="Z848" s="205"/>
    </row>
    <row r="849" spans="26:26">
      <c r="Z849" s="205"/>
    </row>
    <row r="850" spans="26:26">
      <c r="Z850" s="205"/>
    </row>
    <row r="851" spans="26:26">
      <c r="Z851" s="205"/>
    </row>
    <row r="852" spans="26:26">
      <c r="Z852" s="205"/>
    </row>
    <row r="853" spans="26:26">
      <c r="Z853" s="205"/>
    </row>
    <row r="854" spans="26:26">
      <c r="Z854" s="205"/>
    </row>
    <row r="855" spans="26:26">
      <c r="Z855" s="205"/>
    </row>
    <row r="856" spans="26:26">
      <c r="Z856" s="205"/>
    </row>
    <row r="857" spans="26:26">
      <c r="Z857" s="205"/>
    </row>
    <row r="858" spans="26:26">
      <c r="Z858" s="205"/>
    </row>
    <row r="859" spans="26:26">
      <c r="Z859" s="205"/>
    </row>
    <row r="860" spans="26:26">
      <c r="Z860" s="205"/>
    </row>
    <row r="861" spans="26:26">
      <c r="Z861" s="205"/>
    </row>
    <row r="862" spans="26:26">
      <c r="Z862" s="205"/>
    </row>
    <row r="863" spans="26:26">
      <c r="Z863" s="205"/>
    </row>
    <row r="864" spans="26:26">
      <c r="Z864" s="205"/>
    </row>
    <row r="865" spans="26:26">
      <c r="Z865" s="205"/>
    </row>
    <row r="866" spans="26:26">
      <c r="Z866" s="205"/>
    </row>
    <row r="867" spans="26:26">
      <c r="Z867" s="205"/>
    </row>
    <row r="868" spans="26:26">
      <c r="Z868" s="205"/>
    </row>
    <row r="869" spans="26:26">
      <c r="Z869" s="205"/>
    </row>
    <row r="870" spans="26:26">
      <c r="Z870" s="205"/>
    </row>
    <row r="871" spans="26:26">
      <c r="Z871" s="205"/>
    </row>
    <row r="872" spans="26:26">
      <c r="Z872" s="205"/>
    </row>
    <row r="873" spans="26:26">
      <c r="Z873" s="205"/>
    </row>
    <row r="874" spans="26:26">
      <c r="Z874" s="205"/>
    </row>
    <row r="875" spans="26:26">
      <c r="Z875" s="205"/>
    </row>
    <row r="876" spans="26:26">
      <c r="Z876" s="205"/>
    </row>
    <row r="877" spans="26:26">
      <c r="Z877" s="205"/>
    </row>
    <row r="878" spans="26:26">
      <c r="Z878" s="205"/>
    </row>
    <row r="879" spans="26:26">
      <c r="Z879" s="205"/>
    </row>
    <row r="880" spans="26:26">
      <c r="Z880" s="205"/>
    </row>
    <row r="881" spans="26:26">
      <c r="Z881" s="205"/>
    </row>
    <row r="882" spans="26:26">
      <c r="Z882" s="205"/>
    </row>
    <row r="883" spans="26:26">
      <c r="Z883" s="205"/>
    </row>
    <row r="884" spans="26:26">
      <c r="Z884" s="205"/>
    </row>
    <row r="885" spans="26:26">
      <c r="Z885" s="205"/>
    </row>
    <row r="886" spans="26:26">
      <c r="Z886" s="205"/>
    </row>
    <row r="887" spans="26:26">
      <c r="Z887" s="205"/>
    </row>
    <row r="888" spans="26:26">
      <c r="Z888" s="205"/>
    </row>
    <row r="889" spans="26:26">
      <c r="Z889" s="205"/>
    </row>
    <row r="890" spans="26:26">
      <c r="Z890" s="205"/>
    </row>
    <row r="891" spans="26:26">
      <c r="Z891" s="205"/>
    </row>
    <row r="892" spans="26:26">
      <c r="Z892" s="205"/>
    </row>
    <row r="893" spans="26:26">
      <c r="Z893" s="205"/>
    </row>
    <row r="894" spans="26:26">
      <c r="Z894" s="205"/>
    </row>
    <row r="895" spans="26:26">
      <c r="Z895" s="205"/>
    </row>
    <row r="896" spans="26:26">
      <c r="Z896" s="205"/>
    </row>
    <row r="897" spans="26:26">
      <c r="Z897" s="205"/>
    </row>
    <row r="898" spans="26:26">
      <c r="Z898" s="205"/>
    </row>
    <row r="899" spans="26:26">
      <c r="Z899" s="205"/>
    </row>
    <row r="900" spans="26:26">
      <c r="Z900" s="205"/>
    </row>
    <row r="901" spans="26:26">
      <c r="Z901" s="205"/>
    </row>
    <row r="902" spans="26:26">
      <c r="Z902" s="205"/>
    </row>
    <row r="903" spans="26:26">
      <c r="Z903" s="205"/>
    </row>
    <row r="904" spans="26:26">
      <c r="Z904" s="205"/>
    </row>
    <row r="905" spans="26:26">
      <c r="Z905" s="205"/>
    </row>
    <row r="906" spans="26:26">
      <c r="Z906" s="205"/>
    </row>
    <row r="907" spans="26:26">
      <c r="Z907" s="205"/>
    </row>
    <row r="908" spans="26:26">
      <c r="Z908" s="205"/>
    </row>
    <row r="909" spans="26:26">
      <c r="Z909" s="205"/>
    </row>
    <row r="910" spans="26:26">
      <c r="Z910" s="205"/>
    </row>
    <row r="911" spans="26:26">
      <c r="Z911" s="205"/>
    </row>
    <row r="912" spans="26:26">
      <c r="Z912" s="205"/>
    </row>
    <row r="913" spans="26:26">
      <c r="Z913" s="205"/>
    </row>
    <row r="914" spans="26:26">
      <c r="Z914" s="205"/>
    </row>
    <row r="915" spans="26:26">
      <c r="Z915" s="205"/>
    </row>
    <row r="916" spans="26:26">
      <c r="Z916" s="205"/>
    </row>
    <row r="917" spans="26:26">
      <c r="Z917" s="205"/>
    </row>
    <row r="918" spans="26:26">
      <c r="Z918" s="205"/>
    </row>
    <row r="919" spans="26:26">
      <c r="Z919" s="205"/>
    </row>
    <row r="920" spans="26:26">
      <c r="Z920" s="205"/>
    </row>
    <row r="921" spans="26:26">
      <c r="Z921" s="205"/>
    </row>
    <row r="922" spans="26:26">
      <c r="Z922" s="205"/>
    </row>
    <row r="923" spans="26:26">
      <c r="Z923" s="205"/>
    </row>
    <row r="924" spans="26:26">
      <c r="Z924" s="205"/>
    </row>
    <row r="925" spans="26:26">
      <c r="Z925" s="205"/>
    </row>
    <row r="926" spans="26:26">
      <c r="Z926" s="205"/>
    </row>
    <row r="927" spans="26:26">
      <c r="Z927" s="205"/>
    </row>
    <row r="928" spans="26:26">
      <c r="Z928" s="205"/>
    </row>
    <row r="929" spans="26:26">
      <c r="Z929" s="205"/>
    </row>
    <row r="930" spans="26:26">
      <c r="Z930" s="205"/>
    </row>
    <row r="931" spans="26:26">
      <c r="Z931" s="205"/>
    </row>
    <row r="932" spans="26:26">
      <c r="Z932" s="205"/>
    </row>
    <row r="933" spans="26:26">
      <c r="Z933" s="205"/>
    </row>
    <row r="934" spans="26:26">
      <c r="Z934" s="205"/>
    </row>
    <row r="935" spans="26:26">
      <c r="Z935" s="205"/>
    </row>
    <row r="936" spans="26:26">
      <c r="Z936" s="205"/>
    </row>
    <row r="937" spans="26:26">
      <c r="Z937" s="205"/>
    </row>
    <row r="938" spans="26:26">
      <c r="Z938" s="205"/>
    </row>
    <row r="939" spans="26:26">
      <c r="Z939" s="205"/>
    </row>
    <row r="940" spans="26:26">
      <c r="Z940" s="205"/>
    </row>
    <row r="941" spans="26:26">
      <c r="Z941" s="205"/>
    </row>
    <row r="942" spans="26:26">
      <c r="Z942" s="205"/>
    </row>
    <row r="943" spans="26:26">
      <c r="Z943" s="205"/>
    </row>
    <row r="944" spans="26:26">
      <c r="Z944" s="205"/>
    </row>
    <row r="945" spans="26:26">
      <c r="Z945" s="205"/>
    </row>
    <row r="946" spans="26:26">
      <c r="Z946" s="205"/>
    </row>
    <row r="947" spans="26:26">
      <c r="Z947" s="205"/>
    </row>
    <row r="948" spans="26:26">
      <c r="Z948" s="205"/>
    </row>
    <row r="949" spans="26:26">
      <c r="Z949" s="205"/>
    </row>
    <row r="950" spans="26:26">
      <c r="Z950" s="205"/>
    </row>
    <row r="951" spans="26:26">
      <c r="Z951" s="205"/>
    </row>
    <row r="952" spans="26:26">
      <c r="Z952" s="205"/>
    </row>
    <row r="953" spans="26:26">
      <c r="Z953" s="205"/>
    </row>
    <row r="954" spans="26:26">
      <c r="Z954" s="205"/>
    </row>
    <row r="955" spans="26:26">
      <c r="Z955" s="205"/>
    </row>
    <row r="956" spans="26:26">
      <c r="Z956" s="205"/>
    </row>
    <row r="957" spans="26:26">
      <c r="Z957" s="205"/>
    </row>
    <row r="958" spans="26:26">
      <c r="Z958" s="205"/>
    </row>
    <row r="959" spans="26:26">
      <c r="Z959" s="205"/>
    </row>
    <row r="960" spans="26:26">
      <c r="Z960" s="205"/>
    </row>
    <row r="961" spans="26:26">
      <c r="Z961" s="205"/>
    </row>
    <row r="962" spans="26:26">
      <c r="Z962" s="205"/>
    </row>
    <row r="963" spans="26:26">
      <c r="Z963" s="205"/>
    </row>
    <row r="964" spans="26:26">
      <c r="Z964" s="205"/>
    </row>
    <row r="965" spans="26:26">
      <c r="Z965" s="205"/>
    </row>
    <row r="966" spans="26:26">
      <c r="Z966" s="205"/>
    </row>
    <row r="967" spans="26:26">
      <c r="Z967" s="205"/>
    </row>
    <row r="968" spans="26:26">
      <c r="Z968" s="205"/>
    </row>
    <row r="969" spans="26:26">
      <c r="Z969" s="205"/>
    </row>
    <row r="970" spans="26:26">
      <c r="Z970" s="205"/>
    </row>
    <row r="971" spans="26:26">
      <c r="Z971" s="205"/>
    </row>
    <row r="972" spans="26:26">
      <c r="Z972" s="205"/>
    </row>
    <row r="973" spans="26:26">
      <c r="Z973" s="205"/>
    </row>
    <row r="974" spans="26:26">
      <c r="Z974" s="205"/>
    </row>
    <row r="975" spans="26:26">
      <c r="Z975" s="205"/>
    </row>
    <row r="976" spans="26:26">
      <c r="Z976" s="205"/>
    </row>
    <row r="977" spans="26:26">
      <c r="Z977" s="205"/>
    </row>
    <row r="978" spans="26:26">
      <c r="Z978" s="205"/>
    </row>
    <row r="979" spans="26:26">
      <c r="Z979" s="205"/>
    </row>
    <row r="980" spans="26:26">
      <c r="Z980" s="205"/>
    </row>
    <row r="981" spans="26:26">
      <c r="Z981" s="205"/>
    </row>
    <row r="982" spans="26:26">
      <c r="Z982" s="205"/>
    </row>
    <row r="983" spans="26:26">
      <c r="Z983" s="205"/>
    </row>
    <row r="984" spans="26:26">
      <c r="Z984" s="205"/>
    </row>
    <row r="985" spans="26:26">
      <c r="Z985" s="205"/>
    </row>
    <row r="986" spans="26:26">
      <c r="Z986" s="205"/>
    </row>
    <row r="987" spans="26:26">
      <c r="Z987" s="205"/>
    </row>
    <row r="988" spans="26:26">
      <c r="Z988" s="205"/>
    </row>
    <row r="989" spans="26:26">
      <c r="Z989" s="205"/>
    </row>
    <row r="990" spans="26:26">
      <c r="Z990" s="205"/>
    </row>
    <row r="991" spans="26:26">
      <c r="Z991" s="205"/>
    </row>
    <row r="992" spans="26:26">
      <c r="Z992" s="205"/>
    </row>
    <row r="993" spans="26:26">
      <c r="Z993" s="205"/>
    </row>
    <row r="994" spans="26:26">
      <c r="Z994" s="205"/>
    </row>
    <row r="995" spans="26:26">
      <c r="Z995" s="205"/>
    </row>
    <row r="996" spans="26:26">
      <c r="Z996" s="205"/>
    </row>
    <row r="997" spans="26:26">
      <c r="Z997" s="205"/>
    </row>
    <row r="998" spans="26:26">
      <c r="Z998" s="205"/>
    </row>
    <row r="999" spans="26:26">
      <c r="Z999" s="205"/>
    </row>
    <row r="1000" spans="26:26">
      <c r="Z1000" s="205"/>
    </row>
    <row r="1001" spans="26:26">
      <c r="Z1001" s="205"/>
    </row>
    <row r="1002" spans="26:26">
      <c r="Z1002" s="205"/>
    </row>
    <row r="1003" spans="26:26">
      <c r="Z1003" s="205"/>
    </row>
    <row r="1004" spans="26:26">
      <c r="Z1004" s="205"/>
    </row>
    <row r="1005" spans="26:26">
      <c r="Z1005" s="205"/>
    </row>
    <row r="1006" spans="26:26">
      <c r="Z1006" s="205"/>
    </row>
    <row r="1007" spans="26:26">
      <c r="Z1007" s="205"/>
    </row>
    <row r="1008" spans="26:26">
      <c r="Z1008" s="205"/>
    </row>
    <row r="1009" spans="26:26">
      <c r="Z1009" s="205"/>
    </row>
    <row r="1010" spans="26:26">
      <c r="Z1010" s="205"/>
    </row>
    <row r="1011" spans="26:26">
      <c r="Z1011" s="205"/>
    </row>
    <row r="1012" spans="26:26">
      <c r="Z1012" s="205"/>
    </row>
    <row r="1013" spans="26:26">
      <c r="Z1013" s="205"/>
    </row>
    <row r="1014" spans="26:26">
      <c r="Z1014" s="205"/>
    </row>
    <row r="1015" spans="26:26">
      <c r="Z1015" s="205"/>
    </row>
    <row r="1016" spans="26:26">
      <c r="Z1016" s="205"/>
    </row>
    <row r="1017" spans="26:26">
      <c r="Z1017" s="205"/>
    </row>
    <row r="1018" spans="26:26">
      <c r="Z1018" s="205"/>
    </row>
    <row r="1019" spans="26:26">
      <c r="Z1019" s="205"/>
    </row>
    <row r="1020" spans="26:26">
      <c r="Z1020" s="205"/>
    </row>
    <row r="1021" spans="26:26">
      <c r="Z1021" s="205"/>
    </row>
    <row r="1022" spans="26:26">
      <c r="Z1022" s="205"/>
    </row>
    <row r="1023" spans="26:26">
      <c r="Z1023" s="205"/>
    </row>
    <row r="1024" spans="26:26">
      <c r="Z1024" s="205"/>
    </row>
    <row r="1025" spans="26:26">
      <c r="Z1025" s="205"/>
    </row>
    <row r="1026" spans="26:26">
      <c r="Z1026" s="205"/>
    </row>
    <row r="1027" spans="26:26">
      <c r="Z1027" s="205"/>
    </row>
    <row r="1028" spans="26:26">
      <c r="Z1028" s="205"/>
    </row>
    <row r="1029" spans="26:26">
      <c r="Z1029" s="205"/>
    </row>
    <row r="1030" spans="26:26">
      <c r="Z1030" s="205"/>
    </row>
    <row r="1031" spans="26:26">
      <c r="Z1031" s="205"/>
    </row>
    <row r="1032" spans="26:26">
      <c r="Z1032" s="205"/>
    </row>
    <row r="1033" spans="26:26">
      <c r="Z1033" s="205"/>
    </row>
    <row r="1034" spans="26:26">
      <c r="Z1034" s="205"/>
    </row>
    <row r="1035" spans="26:26">
      <c r="Z1035" s="205"/>
    </row>
    <row r="1036" spans="26:26">
      <c r="Z1036" s="205"/>
    </row>
    <row r="1037" spans="26:26">
      <c r="Z1037" s="205"/>
    </row>
    <row r="1038" spans="26:26">
      <c r="Z1038" s="205"/>
    </row>
    <row r="1039" spans="26:26">
      <c r="Z1039" s="205"/>
    </row>
    <row r="1040" spans="26:26">
      <c r="Z1040" s="205"/>
    </row>
    <row r="1041" spans="26:26">
      <c r="Z1041" s="205"/>
    </row>
    <row r="1042" spans="26:26">
      <c r="Z1042" s="205"/>
    </row>
    <row r="1043" spans="26:26">
      <c r="Z1043" s="205"/>
    </row>
    <row r="1044" spans="26:26">
      <c r="Z1044" s="205"/>
    </row>
    <row r="1045" spans="26:26">
      <c r="Z1045" s="205"/>
    </row>
    <row r="1046" spans="26:26">
      <c r="Z1046" s="205"/>
    </row>
    <row r="1047" spans="26:26">
      <c r="Z1047" s="205"/>
    </row>
    <row r="1048" spans="26:26">
      <c r="Z1048" s="205"/>
    </row>
    <row r="1049" spans="26:26">
      <c r="Z1049" s="205"/>
    </row>
    <row r="1050" spans="26:26">
      <c r="Z1050" s="205"/>
    </row>
    <row r="1051" spans="26:26">
      <c r="Z1051" s="205"/>
    </row>
    <row r="1052" spans="26:26">
      <c r="Z1052" s="205"/>
    </row>
    <row r="1053" spans="26:26">
      <c r="Z1053" s="205"/>
    </row>
    <row r="1054" spans="26:26">
      <c r="Z1054" s="205"/>
    </row>
    <row r="1055" spans="26:26">
      <c r="Z1055" s="205"/>
    </row>
    <row r="1056" spans="26:26">
      <c r="Z1056" s="205"/>
    </row>
    <row r="1057" spans="26:26">
      <c r="Z1057" s="205"/>
    </row>
    <row r="1058" spans="26:26">
      <c r="Z1058" s="205"/>
    </row>
    <row r="1059" spans="26:26">
      <c r="Z1059" s="205"/>
    </row>
    <row r="1060" spans="26:26">
      <c r="Z1060" s="205"/>
    </row>
    <row r="1061" spans="26:26">
      <c r="Z1061" s="205"/>
    </row>
    <row r="1062" spans="26:26">
      <c r="Z1062" s="205"/>
    </row>
    <row r="1063" spans="26:26">
      <c r="Z1063" s="205"/>
    </row>
    <row r="1064" spans="26:26">
      <c r="Z1064" s="205"/>
    </row>
    <row r="1065" spans="26:26">
      <c r="Z1065" s="205"/>
    </row>
    <row r="1066" spans="26:26">
      <c r="Z1066" s="205"/>
    </row>
    <row r="1067" spans="26:26">
      <c r="Z1067" s="205"/>
    </row>
    <row r="1068" spans="26:26">
      <c r="Z1068" s="205"/>
    </row>
    <row r="1069" spans="26:26">
      <c r="Z1069" s="205"/>
    </row>
    <row r="1070" spans="26:26">
      <c r="Z1070" s="205"/>
    </row>
    <row r="1071" spans="26:26">
      <c r="Z1071" s="205"/>
    </row>
    <row r="1072" spans="26:26">
      <c r="Z1072" s="205"/>
    </row>
    <row r="1073" spans="26:26">
      <c r="Z1073" s="205"/>
    </row>
    <row r="1074" spans="26:26">
      <c r="Z1074" s="205"/>
    </row>
    <row r="1075" spans="26:26">
      <c r="Z1075" s="205"/>
    </row>
    <row r="1076" spans="26:26">
      <c r="Z1076" s="205"/>
    </row>
    <row r="1077" spans="26:26">
      <c r="Z1077" s="205"/>
    </row>
    <row r="1078" spans="26:26">
      <c r="Z1078" s="205"/>
    </row>
    <row r="1079" spans="26:26">
      <c r="Z1079" s="205"/>
    </row>
    <row r="1080" spans="26:26">
      <c r="Z1080" s="205"/>
    </row>
    <row r="1081" spans="26:26">
      <c r="Z1081" s="205"/>
    </row>
    <row r="1082" spans="26:26">
      <c r="Z1082" s="205"/>
    </row>
    <row r="1083" spans="26:26">
      <c r="Z1083" s="205"/>
    </row>
    <row r="1084" spans="26:26">
      <c r="Z1084" s="205"/>
    </row>
    <row r="1085" spans="26:26">
      <c r="Z1085" s="205"/>
    </row>
    <row r="1086" spans="26:26">
      <c r="Z1086" s="205"/>
    </row>
    <row r="1087" spans="26:26">
      <c r="Z1087" s="205"/>
    </row>
    <row r="1088" spans="26:26">
      <c r="Z1088" s="205"/>
    </row>
    <row r="1089" spans="26:26">
      <c r="Z1089" s="205"/>
    </row>
    <row r="1090" spans="26:26">
      <c r="Z1090" s="205"/>
    </row>
    <row r="1091" spans="26:26">
      <c r="Z1091" s="205"/>
    </row>
    <row r="1092" spans="26:26">
      <c r="Z1092" s="205"/>
    </row>
    <row r="1093" spans="26:26">
      <c r="Z1093" s="205"/>
    </row>
    <row r="1094" spans="26:26">
      <c r="Z1094" s="205"/>
    </row>
    <row r="1095" spans="26:26">
      <c r="Z1095" s="205"/>
    </row>
    <row r="1096" spans="26:26">
      <c r="Z1096" s="205"/>
    </row>
    <row r="1097" spans="26:26">
      <c r="Z1097" s="205"/>
    </row>
    <row r="1098" spans="26:26">
      <c r="Z1098" s="205"/>
    </row>
    <row r="1099" spans="26:26">
      <c r="Z1099" s="205"/>
    </row>
    <row r="1100" spans="26:26">
      <c r="Z1100" s="205"/>
    </row>
    <row r="1101" spans="26:26">
      <c r="Z1101" s="205"/>
    </row>
    <row r="1102" spans="26:26">
      <c r="Z1102" s="205"/>
    </row>
    <row r="1103" spans="26:26">
      <c r="Z1103" s="205"/>
    </row>
    <row r="1104" spans="26:26">
      <c r="Z1104" s="205"/>
    </row>
    <row r="1105" spans="26:26">
      <c r="Z1105" s="205"/>
    </row>
    <row r="1106" spans="26:26">
      <c r="Z1106" s="205"/>
    </row>
    <row r="1107" spans="26:26">
      <c r="Z1107" s="205"/>
    </row>
    <row r="1108" spans="26:26">
      <c r="Z1108" s="205"/>
    </row>
    <row r="1109" spans="26:26">
      <c r="Z1109" s="205"/>
    </row>
    <row r="1110" spans="26:26">
      <c r="Z1110" s="205"/>
    </row>
    <row r="1111" spans="26:26">
      <c r="Z1111" s="205"/>
    </row>
    <row r="1112" spans="26:26">
      <c r="Z1112" s="205"/>
    </row>
    <row r="1113" spans="26:26">
      <c r="Z1113" s="205"/>
    </row>
    <row r="1114" spans="26:26">
      <c r="Z1114" s="205"/>
    </row>
    <row r="1115" spans="26:26">
      <c r="Z1115" s="205"/>
    </row>
    <row r="1116" spans="26:26">
      <c r="Z1116" s="205"/>
    </row>
    <row r="1117" spans="26:26">
      <c r="Z1117" s="205"/>
    </row>
    <row r="1118" spans="26:26">
      <c r="Z1118" s="205"/>
    </row>
    <row r="1119" spans="26:26">
      <c r="Z1119" s="205"/>
    </row>
    <row r="1120" spans="26:26">
      <c r="Z1120" s="205"/>
    </row>
    <row r="1121" spans="26:26">
      <c r="Z1121" s="205"/>
    </row>
    <row r="1122" spans="26:26">
      <c r="Z1122" s="205"/>
    </row>
    <row r="1123" spans="26:26">
      <c r="Z1123" s="205"/>
    </row>
    <row r="1124" spans="26:26">
      <c r="Z1124" s="205"/>
    </row>
    <row r="1125" spans="26:26">
      <c r="Z1125" s="205"/>
    </row>
    <row r="1126" spans="26:26">
      <c r="Z1126" s="205"/>
    </row>
    <row r="1127" spans="26:26">
      <c r="Z1127" s="205"/>
    </row>
    <row r="1128" spans="26:26">
      <c r="Z1128" s="205"/>
    </row>
    <row r="1129" spans="26:26">
      <c r="Z1129" s="205"/>
    </row>
    <row r="1130" spans="26:26">
      <c r="Z1130" s="205"/>
    </row>
    <row r="1131" spans="26:26">
      <c r="Z1131" s="205"/>
    </row>
    <row r="1132" spans="26:26">
      <c r="Z1132" s="205"/>
    </row>
    <row r="1133" spans="26:26">
      <c r="Z1133" s="205"/>
    </row>
    <row r="1134" spans="26:26">
      <c r="Z1134" s="205"/>
    </row>
    <row r="1135" spans="26:26">
      <c r="Z1135" s="205"/>
    </row>
    <row r="1136" spans="26:26">
      <c r="Z1136" s="205"/>
    </row>
    <row r="1137" spans="26:26">
      <c r="Z1137" s="205"/>
    </row>
    <row r="1138" spans="26:26">
      <c r="Z1138" s="205"/>
    </row>
    <row r="1139" spans="26:26">
      <c r="Z1139" s="205"/>
    </row>
    <row r="1140" spans="26:26">
      <c r="Z1140" s="205"/>
    </row>
    <row r="1141" spans="26:26">
      <c r="Z1141" s="205"/>
    </row>
    <row r="1142" spans="26:26">
      <c r="Z1142" s="205"/>
    </row>
    <row r="1143" spans="26:26">
      <c r="Z1143" s="205"/>
    </row>
    <row r="1144" spans="26:26">
      <c r="Z1144" s="205"/>
    </row>
    <row r="1145" spans="26:26">
      <c r="Z1145" s="205"/>
    </row>
    <row r="1146" spans="26:26">
      <c r="Z1146" s="205"/>
    </row>
    <row r="1147" spans="26:26">
      <c r="Z1147" s="205"/>
    </row>
    <row r="1148" spans="26:26">
      <c r="Z1148" s="205"/>
    </row>
    <row r="1149" spans="26:26">
      <c r="Z1149" s="205"/>
    </row>
    <row r="1150" spans="26:26">
      <c r="Z1150" s="205"/>
    </row>
    <row r="1151" spans="26:26">
      <c r="Z1151" s="205"/>
    </row>
    <row r="1152" spans="26:26">
      <c r="Z1152" s="205"/>
    </row>
    <row r="1153" spans="26:26">
      <c r="Z1153" s="205"/>
    </row>
    <row r="1154" spans="26:26">
      <c r="Z1154" s="205"/>
    </row>
    <row r="1155" spans="26:26">
      <c r="Z1155" s="205"/>
    </row>
    <row r="1156" spans="26:26">
      <c r="Z1156" s="205"/>
    </row>
    <row r="1157" spans="26:26">
      <c r="Z1157" s="205"/>
    </row>
    <row r="1158" spans="26:26">
      <c r="Z1158" s="205"/>
    </row>
    <row r="1159" spans="26:26">
      <c r="Z1159" s="205"/>
    </row>
    <row r="1160" spans="26:26">
      <c r="Z1160" s="205"/>
    </row>
    <row r="1161" spans="26:26">
      <c r="Z1161" s="205"/>
    </row>
    <row r="1162" spans="26:26">
      <c r="Z1162" s="205"/>
    </row>
    <row r="1163" spans="26:26">
      <c r="Z1163" s="205"/>
    </row>
    <row r="1164" spans="26:26">
      <c r="Z1164" s="205"/>
    </row>
    <row r="1165" spans="26:26">
      <c r="Z1165" s="205"/>
    </row>
    <row r="1166" spans="26:26">
      <c r="Z1166" s="205"/>
    </row>
    <row r="1167" spans="26:26">
      <c r="Z1167" s="205"/>
    </row>
    <row r="1168" spans="26:26">
      <c r="Z1168" s="205"/>
    </row>
    <row r="1169" spans="26:26">
      <c r="Z1169" s="205"/>
    </row>
    <row r="1170" spans="26:26">
      <c r="Z1170" s="205"/>
    </row>
    <row r="1171" spans="26:26">
      <c r="Z1171" s="205"/>
    </row>
    <row r="1172" spans="26:26">
      <c r="Z1172" s="205"/>
    </row>
    <row r="1173" spans="26:26">
      <c r="Z1173" s="205"/>
    </row>
    <row r="1174" spans="26:26">
      <c r="Z1174" s="205"/>
    </row>
    <row r="1175" spans="26:26">
      <c r="Z1175" s="205"/>
    </row>
    <row r="1176" spans="26:26">
      <c r="Z1176" s="205"/>
    </row>
    <row r="1177" spans="26:26">
      <c r="Z1177" s="205"/>
    </row>
    <row r="1178" spans="26:26">
      <c r="Z1178" s="205"/>
    </row>
    <row r="1179" spans="26:26">
      <c r="Z1179" s="205"/>
    </row>
    <row r="1180" spans="26:26">
      <c r="Z1180" s="205"/>
    </row>
    <row r="1181" spans="26:26">
      <c r="Z1181" s="205"/>
    </row>
    <row r="1182" spans="26:26">
      <c r="Z1182" s="205"/>
    </row>
    <row r="1183" spans="26:26">
      <c r="Z1183" s="205"/>
    </row>
    <row r="1184" spans="26:26">
      <c r="Z1184" s="205"/>
    </row>
    <row r="1185" spans="26:26">
      <c r="Z1185" s="205"/>
    </row>
    <row r="1186" spans="26:26">
      <c r="Z1186" s="205"/>
    </row>
    <row r="1187" spans="26:26">
      <c r="Z1187" s="205"/>
    </row>
    <row r="1188" spans="26:26">
      <c r="Z1188" s="205"/>
    </row>
    <row r="1189" spans="26:26">
      <c r="Z1189" s="205"/>
    </row>
    <row r="1190" spans="26:26">
      <c r="Z1190" s="205"/>
    </row>
    <row r="1191" spans="26:26">
      <c r="Z1191" s="205"/>
    </row>
    <row r="1192" spans="26:26">
      <c r="Z1192" s="205"/>
    </row>
    <row r="1193" spans="26:26">
      <c r="Z1193" s="205"/>
    </row>
    <row r="1194" spans="26:26">
      <c r="Z1194" s="205"/>
    </row>
    <row r="1195" spans="26:26">
      <c r="Z1195" s="205"/>
    </row>
    <row r="1196" spans="26:26">
      <c r="Z1196" s="205"/>
    </row>
    <row r="1197" spans="26:26">
      <c r="Z1197" s="205"/>
    </row>
    <row r="1198" spans="26:26">
      <c r="Z1198" s="205"/>
    </row>
    <row r="1199" spans="26:26">
      <c r="Z1199" s="205"/>
    </row>
    <row r="1200" spans="26:26">
      <c r="Z1200" s="205"/>
    </row>
    <row r="1201" spans="26:26">
      <c r="Z1201" s="205"/>
    </row>
    <row r="1202" spans="26:26">
      <c r="Z1202" s="205"/>
    </row>
    <row r="1203" spans="26:26">
      <c r="Z1203" s="205"/>
    </row>
    <row r="1204" spans="26:26">
      <c r="Z1204" s="205"/>
    </row>
    <row r="1205" spans="26:26">
      <c r="Z1205" s="205"/>
    </row>
    <row r="1206" spans="26:26">
      <c r="Z1206" s="205"/>
    </row>
    <row r="1207" spans="26:26">
      <c r="Z1207" s="205"/>
    </row>
    <row r="1208" spans="26:26">
      <c r="Z1208" s="205"/>
    </row>
    <row r="1209" spans="26:26">
      <c r="Z1209" s="205"/>
    </row>
    <row r="1210" spans="26:26">
      <c r="Z1210" s="205"/>
    </row>
    <row r="1211" spans="26:26">
      <c r="Z1211" s="205"/>
    </row>
    <row r="1212" spans="26:26">
      <c r="Z1212" s="205"/>
    </row>
    <row r="1213" spans="26:26">
      <c r="Z1213" s="205"/>
    </row>
    <row r="1214" spans="26:26">
      <c r="Z1214" s="205"/>
    </row>
    <row r="1215" spans="26:26">
      <c r="Z1215" s="205"/>
    </row>
    <row r="1216" spans="26:26">
      <c r="Z1216" s="205"/>
    </row>
    <row r="1217" spans="26:26">
      <c r="Z1217" s="205"/>
    </row>
    <row r="1218" spans="26:26">
      <c r="Z1218" s="205"/>
    </row>
    <row r="1219" spans="26:26">
      <c r="Z1219" s="205"/>
    </row>
    <row r="1220" spans="26:26">
      <c r="Z1220" s="205"/>
    </row>
    <row r="1221" spans="26:26">
      <c r="Z1221" s="205"/>
    </row>
    <row r="1222" spans="26:26">
      <c r="Z1222" s="205"/>
    </row>
    <row r="1223" spans="26:26">
      <c r="Z1223" s="205"/>
    </row>
    <row r="1224" spans="26:26">
      <c r="Z1224" s="205"/>
    </row>
    <row r="1225" spans="26:26">
      <c r="Z1225" s="205"/>
    </row>
    <row r="1226" spans="26:26">
      <c r="Z1226" s="205"/>
    </row>
    <row r="1227" spans="26:26">
      <c r="Z1227" s="205"/>
    </row>
    <row r="1228" spans="26:26">
      <c r="Z1228" s="205"/>
    </row>
    <row r="1229" spans="26:26">
      <c r="Z1229" s="205"/>
    </row>
    <row r="1230" spans="26:26">
      <c r="Z1230" s="205"/>
    </row>
    <row r="1231" spans="26:26">
      <c r="Z1231" s="205"/>
    </row>
    <row r="1232" spans="26:26">
      <c r="Z1232" s="205"/>
    </row>
    <row r="1233" spans="26:26">
      <c r="Z1233" s="205"/>
    </row>
    <row r="1234" spans="26:26">
      <c r="Z1234" s="205"/>
    </row>
    <row r="1235" spans="26:26">
      <c r="Z1235" s="205"/>
    </row>
    <row r="1236" spans="26:26">
      <c r="Z1236" s="205"/>
    </row>
    <row r="1237" spans="26:26">
      <c r="Z1237" s="205"/>
    </row>
    <row r="1238" spans="26:26">
      <c r="Z1238" s="205"/>
    </row>
    <row r="1239" spans="26:26">
      <c r="Z1239" s="205"/>
    </row>
    <row r="1240" spans="26:26">
      <c r="Z1240" s="205"/>
    </row>
    <row r="1241" spans="26:26">
      <c r="Z1241" s="205"/>
    </row>
    <row r="1242" spans="26:26">
      <c r="Z1242" s="205"/>
    </row>
    <row r="1243" spans="26:26">
      <c r="Z1243" s="205"/>
    </row>
    <row r="1244" spans="26:26">
      <c r="Z1244" s="205"/>
    </row>
    <row r="1245" spans="26:26">
      <c r="Z1245" s="205"/>
    </row>
    <row r="1246" spans="26:26">
      <c r="Z1246" s="205"/>
    </row>
    <row r="1247" spans="26:26">
      <c r="Z1247" s="205"/>
    </row>
    <row r="1248" spans="26:26">
      <c r="Z1248" s="205"/>
    </row>
    <row r="1249" spans="26:26">
      <c r="Z1249" s="205"/>
    </row>
    <row r="1250" spans="26:26">
      <c r="Z1250" s="205"/>
    </row>
    <row r="1251" spans="26:26">
      <c r="Z1251" s="205"/>
    </row>
    <row r="1252" spans="26:26">
      <c r="Z1252" s="205"/>
    </row>
    <row r="1253" spans="26:26">
      <c r="Z1253" s="205"/>
    </row>
    <row r="1254" spans="26:26">
      <c r="Z1254" s="205"/>
    </row>
    <row r="1255" spans="26:26">
      <c r="Z1255" s="205"/>
    </row>
    <row r="1256" spans="26:26">
      <c r="Z1256" s="205"/>
    </row>
    <row r="1257" spans="26:26">
      <c r="Z1257" s="205"/>
    </row>
    <row r="1258" spans="26:26">
      <c r="Z1258" s="205"/>
    </row>
    <row r="1259" spans="26:26">
      <c r="Z1259" s="205"/>
    </row>
    <row r="1260" spans="26:26">
      <c r="Z1260" s="205"/>
    </row>
    <row r="1261" spans="26:26">
      <c r="Z1261" s="205"/>
    </row>
    <row r="1262" spans="26:26">
      <c r="Z1262" s="205"/>
    </row>
    <row r="1263" spans="26:26">
      <c r="Z1263" s="205"/>
    </row>
    <row r="1264" spans="26:26">
      <c r="Z1264" s="205"/>
    </row>
    <row r="1265" spans="26:26">
      <c r="Z1265" s="205"/>
    </row>
    <row r="1266" spans="26:26">
      <c r="Z1266" s="205"/>
    </row>
    <row r="1267" spans="26:26">
      <c r="Z1267" s="205"/>
    </row>
    <row r="1268" spans="26:26">
      <c r="Z1268" s="205"/>
    </row>
    <row r="1269" spans="26:26">
      <c r="Z1269" s="205"/>
    </row>
    <row r="1270" spans="26:26">
      <c r="Z1270" s="205"/>
    </row>
    <row r="1271" spans="26:26">
      <c r="Z1271" s="205"/>
    </row>
    <row r="1272" spans="26:26">
      <c r="Z1272" s="205"/>
    </row>
    <row r="1273" spans="26:26">
      <c r="Z1273" s="205"/>
    </row>
    <row r="1274" spans="26:26">
      <c r="Z1274" s="205"/>
    </row>
    <row r="1275" spans="26:26">
      <c r="Z1275" s="205"/>
    </row>
    <row r="1276" spans="26:26">
      <c r="Z1276" s="205"/>
    </row>
    <row r="1277" spans="26:26">
      <c r="Z1277" s="205"/>
    </row>
    <row r="1278" spans="26:26">
      <c r="Z1278" s="205"/>
    </row>
    <row r="1279" spans="26:26">
      <c r="Z1279" s="205"/>
    </row>
    <row r="1280" spans="26:26">
      <c r="Z1280" s="205"/>
    </row>
    <row r="1281" spans="26:26">
      <c r="Z1281" s="205"/>
    </row>
    <row r="1282" spans="26:26">
      <c r="Z1282" s="205"/>
    </row>
    <row r="1283" spans="26:26">
      <c r="Z1283" s="205"/>
    </row>
    <row r="1284" spans="26:26">
      <c r="Z1284" s="205"/>
    </row>
    <row r="1285" spans="26:26">
      <c r="Z1285" s="205"/>
    </row>
    <row r="1286" spans="26:26">
      <c r="Z1286" s="205"/>
    </row>
    <row r="1287" spans="26:26">
      <c r="Z1287" s="205"/>
    </row>
    <row r="1288" spans="26:26">
      <c r="Z1288" s="205"/>
    </row>
    <row r="1289" spans="26:26">
      <c r="Z1289" s="205"/>
    </row>
    <row r="1290" spans="26:26">
      <c r="Z1290" s="205"/>
    </row>
    <row r="1291" spans="26:26">
      <c r="Z1291" s="205"/>
    </row>
    <row r="1292" spans="26:26">
      <c r="Z1292" s="205"/>
    </row>
    <row r="1293" spans="26:26">
      <c r="Z1293" s="205"/>
    </row>
    <row r="1294" spans="26:26">
      <c r="Z1294" s="205"/>
    </row>
    <row r="1295" spans="26:26">
      <c r="Z1295" s="205"/>
    </row>
    <row r="1296" spans="26:26">
      <c r="Z1296" s="205"/>
    </row>
    <row r="1297" spans="26:26">
      <c r="Z1297" s="205"/>
    </row>
    <row r="1298" spans="26:26">
      <c r="Z1298" s="205"/>
    </row>
    <row r="1299" spans="26:26">
      <c r="Z1299" s="205"/>
    </row>
    <row r="1300" spans="26:26">
      <c r="Z1300" s="205"/>
    </row>
    <row r="1301" spans="26:26">
      <c r="Z1301" s="205"/>
    </row>
    <row r="1302" spans="26:26">
      <c r="Z1302" s="205"/>
    </row>
    <row r="1303" spans="26:26">
      <c r="Z1303" s="205"/>
    </row>
    <row r="1304" spans="26:26">
      <c r="Z1304" s="205"/>
    </row>
    <row r="1305" spans="26:26">
      <c r="Z1305" s="205"/>
    </row>
    <row r="1306" spans="26:26">
      <c r="Z1306" s="205"/>
    </row>
    <row r="1307" spans="26:26">
      <c r="Z1307" s="205"/>
    </row>
    <row r="1308" spans="26:26">
      <c r="Z1308" s="205"/>
    </row>
    <row r="1309" spans="26:26">
      <c r="Z1309" s="205"/>
    </row>
    <row r="1310" spans="26:26">
      <c r="Z1310" s="205"/>
    </row>
    <row r="1311" spans="26:26">
      <c r="Z1311" s="205"/>
    </row>
    <row r="1312" spans="26:26">
      <c r="Z1312" s="205"/>
    </row>
    <row r="1313" spans="26:26">
      <c r="Z1313" s="205"/>
    </row>
    <row r="1314" spans="26:26">
      <c r="Z1314" s="205"/>
    </row>
    <row r="1315" spans="26:26">
      <c r="Z1315" s="205"/>
    </row>
    <row r="1316" spans="26:26">
      <c r="Z1316" s="205"/>
    </row>
    <row r="1317" spans="26:26">
      <c r="Z1317" s="205"/>
    </row>
    <row r="1318" spans="26:26">
      <c r="Z1318" s="205"/>
    </row>
    <row r="1319" spans="26:26">
      <c r="Z1319" s="205"/>
    </row>
    <row r="1320" spans="26:26">
      <c r="Z1320" s="205"/>
    </row>
    <row r="1321" spans="26:26">
      <c r="Z1321" s="205"/>
    </row>
    <row r="1322" spans="26:26">
      <c r="Z1322" s="205"/>
    </row>
    <row r="1323" spans="26:26">
      <c r="Z1323" s="205"/>
    </row>
    <row r="1324" spans="26:26">
      <c r="Z1324" s="205"/>
    </row>
    <row r="1325" spans="26:26">
      <c r="Z1325" s="205"/>
    </row>
    <row r="1326" spans="26:26">
      <c r="Z1326" s="205"/>
    </row>
    <row r="1327" spans="26:26">
      <c r="Z1327" s="205"/>
    </row>
    <row r="1328" spans="26:26">
      <c r="Z1328" s="205"/>
    </row>
    <row r="1329" spans="26:26">
      <c r="Z1329" s="205"/>
    </row>
    <row r="1330" spans="26:26">
      <c r="Z1330" s="205"/>
    </row>
    <row r="1331" spans="26:26">
      <c r="Z1331" s="205"/>
    </row>
    <row r="1332" spans="26:26">
      <c r="Z1332" s="205"/>
    </row>
    <row r="1333" spans="26:26">
      <c r="Z1333" s="205"/>
    </row>
    <row r="1334" spans="26:26">
      <c r="Z1334" s="205"/>
    </row>
    <row r="1335" spans="26:26">
      <c r="Z1335" s="205"/>
    </row>
    <row r="1336" spans="26:26">
      <c r="Z1336" s="205"/>
    </row>
    <row r="1337" spans="26:26">
      <c r="Z1337" s="205"/>
    </row>
    <row r="1338" spans="26:26">
      <c r="Z1338" s="205"/>
    </row>
    <row r="1339" spans="26:26">
      <c r="Z1339" s="205"/>
    </row>
    <row r="1340" spans="26:26">
      <c r="Z1340" s="205"/>
    </row>
    <row r="1341" spans="26:26">
      <c r="Z1341" s="205"/>
    </row>
    <row r="1342" spans="26:26">
      <c r="Z1342" s="205"/>
    </row>
    <row r="1343" spans="26:26">
      <c r="Z1343" s="205"/>
    </row>
    <row r="1344" spans="26:26">
      <c r="Z1344" s="205"/>
    </row>
    <row r="1345" spans="26:26">
      <c r="Z1345" s="205"/>
    </row>
    <row r="1346" spans="26:26">
      <c r="Z1346" s="205"/>
    </row>
    <row r="1347" spans="26:26">
      <c r="Z1347" s="205"/>
    </row>
    <row r="1348" spans="26:26">
      <c r="Z1348" s="205"/>
    </row>
    <row r="1349" spans="26:26">
      <c r="Z1349" s="205"/>
    </row>
    <row r="1350" spans="26:26">
      <c r="Z1350" s="205"/>
    </row>
    <row r="1351" spans="26:26">
      <c r="Z1351" s="205"/>
    </row>
    <row r="1352" spans="26:26">
      <c r="Z1352" s="205"/>
    </row>
    <row r="1353" spans="26:26">
      <c r="Z1353" s="205"/>
    </row>
    <row r="1354" spans="26:26">
      <c r="Z1354" s="205"/>
    </row>
    <row r="1355" spans="26:26">
      <c r="Z1355" s="205"/>
    </row>
    <row r="1356" spans="26:26">
      <c r="Z1356" s="205"/>
    </row>
    <row r="1357" spans="26:26">
      <c r="Z1357" s="205"/>
    </row>
    <row r="1358" spans="26:26">
      <c r="Z1358" s="205"/>
    </row>
    <row r="1359" spans="26:26">
      <c r="Z1359" s="205"/>
    </row>
    <row r="1360" spans="26:26">
      <c r="Z1360" s="205"/>
    </row>
    <row r="1361" spans="26:26">
      <c r="Z1361" s="205"/>
    </row>
    <row r="1362" spans="26:26">
      <c r="Z1362" s="205"/>
    </row>
    <row r="1363" spans="26:26">
      <c r="Z1363" s="205"/>
    </row>
    <row r="1364" spans="26:26">
      <c r="Z1364" s="205"/>
    </row>
    <row r="1365" spans="26:26">
      <c r="Z1365" s="205"/>
    </row>
    <row r="1366" spans="26:26">
      <c r="Z1366" s="205"/>
    </row>
    <row r="1367" spans="26:26">
      <c r="Z1367" s="205"/>
    </row>
    <row r="1368" spans="26:26">
      <c r="Z1368" s="205"/>
    </row>
    <row r="1369" spans="26:26">
      <c r="Z1369" s="205"/>
    </row>
    <row r="1370" spans="26:26">
      <c r="Z1370" s="205"/>
    </row>
    <row r="1371" spans="26:26">
      <c r="Z1371" s="205"/>
    </row>
    <row r="1372" spans="26:26">
      <c r="Z1372" s="205"/>
    </row>
    <row r="1373" spans="26:26">
      <c r="Z1373" s="205"/>
    </row>
    <row r="1374" spans="26:26">
      <c r="Z1374" s="205"/>
    </row>
    <row r="1375" spans="26:26">
      <c r="Z1375" s="205"/>
    </row>
    <row r="1376" spans="26:26">
      <c r="Z1376" s="205"/>
    </row>
    <row r="1377" spans="26:26">
      <c r="Z1377" s="205"/>
    </row>
    <row r="1378" spans="26:26">
      <c r="Z1378" s="205"/>
    </row>
    <row r="1379" spans="26:26">
      <c r="Z1379" s="205"/>
    </row>
    <row r="1380" spans="26:26">
      <c r="Z1380" s="205"/>
    </row>
    <row r="1381" spans="26:26">
      <c r="Z1381" s="205"/>
    </row>
    <row r="1382" spans="26:26">
      <c r="Z1382" s="205"/>
    </row>
    <row r="1383" spans="26:26">
      <c r="Z1383" s="205"/>
    </row>
    <row r="1384" spans="26:26">
      <c r="Z1384" s="205"/>
    </row>
    <row r="1385" spans="26:26">
      <c r="Z1385" s="205"/>
    </row>
    <row r="1386" spans="26:26">
      <c r="Z1386" s="205"/>
    </row>
    <row r="1387" spans="26:26">
      <c r="Z1387" s="205"/>
    </row>
    <row r="1388" spans="26:26">
      <c r="Z1388" s="205"/>
    </row>
    <row r="1389" spans="26:26">
      <c r="Z1389" s="205"/>
    </row>
    <row r="1390" spans="26:26">
      <c r="Z1390" s="205"/>
    </row>
    <row r="1391" spans="26:26">
      <c r="Z1391" s="205"/>
    </row>
    <row r="1392" spans="26:26">
      <c r="Z1392" s="205"/>
    </row>
    <row r="1393" spans="26:26">
      <c r="Z1393" s="205"/>
    </row>
    <row r="1394" spans="26:26">
      <c r="Z1394" s="205"/>
    </row>
    <row r="1395" spans="26:26">
      <c r="Z1395" s="205"/>
    </row>
    <row r="1396" spans="26:26">
      <c r="Z1396" s="205"/>
    </row>
    <row r="1397" spans="26:26">
      <c r="Z1397" s="205"/>
    </row>
    <row r="1398" spans="26:26">
      <c r="Z1398" s="205"/>
    </row>
    <row r="1399" spans="26:26">
      <c r="Z1399" s="205"/>
    </row>
    <row r="1400" spans="26:26">
      <c r="Z1400" s="205"/>
    </row>
    <row r="1401" spans="26:26">
      <c r="Z1401" s="205"/>
    </row>
    <row r="1402" spans="26:26">
      <c r="Z1402" s="205"/>
    </row>
    <row r="1403" spans="26:26">
      <c r="Z1403" s="205"/>
    </row>
    <row r="1404" spans="26:26">
      <c r="Z1404" s="205"/>
    </row>
    <row r="1405" spans="26:26">
      <c r="Z1405" s="205"/>
    </row>
    <row r="1406" spans="26:26">
      <c r="Z1406" s="205"/>
    </row>
    <row r="1407" spans="26:26">
      <c r="Z1407" s="205"/>
    </row>
    <row r="1408" spans="26:26">
      <c r="Z1408" s="205"/>
    </row>
    <row r="1409" spans="26:26">
      <c r="Z1409" s="205"/>
    </row>
    <row r="1410" spans="26:26">
      <c r="Z1410" s="205"/>
    </row>
    <row r="1411" spans="26:26">
      <c r="Z1411" s="205"/>
    </row>
    <row r="1412" spans="26:26">
      <c r="Z1412" s="205"/>
    </row>
    <row r="1413" spans="26:26">
      <c r="Z1413" s="205"/>
    </row>
    <row r="1414" spans="26:26">
      <c r="Z1414" s="205"/>
    </row>
    <row r="1415" spans="26:26">
      <c r="Z1415" s="205"/>
    </row>
    <row r="1416" spans="26:26">
      <c r="Z1416" s="205"/>
    </row>
    <row r="1417" spans="26:26">
      <c r="Z1417" s="205"/>
    </row>
    <row r="1418" spans="26:26">
      <c r="Z1418" s="205"/>
    </row>
    <row r="1419" spans="26:26">
      <c r="Z1419" s="205"/>
    </row>
    <row r="1420" spans="26:26">
      <c r="Z1420" s="205"/>
    </row>
    <row r="1421" spans="26:26">
      <c r="Z1421" s="205"/>
    </row>
    <row r="1422" spans="26:26">
      <c r="Z1422" s="205"/>
    </row>
    <row r="1423" spans="26:26">
      <c r="Z1423" s="205"/>
    </row>
    <row r="1424" spans="26:26">
      <c r="Z1424" s="205"/>
    </row>
    <row r="1425" spans="26:26">
      <c r="Z1425" s="205"/>
    </row>
    <row r="1426" spans="26:26">
      <c r="Z1426" s="205"/>
    </row>
    <row r="1427" spans="26:26">
      <c r="Z1427" s="205"/>
    </row>
    <row r="1428" spans="26:26">
      <c r="Z1428" s="205"/>
    </row>
    <row r="1429" spans="26:26">
      <c r="Z1429" s="205"/>
    </row>
    <row r="1430" spans="26:26">
      <c r="Z1430" s="205"/>
    </row>
    <row r="1431" spans="26:26">
      <c r="Z1431" s="205"/>
    </row>
    <row r="1432" spans="26:26">
      <c r="Z1432" s="205"/>
    </row>
    <row r="1433" spans="26:26">
      <c r="Z1433" s="205"/>
    </row>
    <row r="1434" spans="26:26">
      <c r="Z1434" s="205"/>
    </row>
    <row r="1435" spans="26:26">
      <c r="Z1435" s="205"/>
    </row>
    <row r="1436" spans="26:26">
      <c r="Z1436" s="205"/>
    </row>
    <row r="1437" spans="26:26">
      <c r="Z1437" s="205"/>
    </row>
    <row r="1438" spans="26:26">
      <c r="Z1438" s="205"/>
    </row>
    <row r="1439" spans="26:26">
      <c r="Z1439" s="205"/>
    </row>
    <row r="1440" spans="26:26">
      <c r="Z1440" s="205"/>
    </row>
    <row r="1441" spans="26:26">
      <c r="Z1441" s="205"/>
    </row>
    <row r="1442" spans="26:26">
      <c r="Z1442" s="205"/>
    </row>
    <row r="1443" spans="26:26">
      <c r="Z1443" s="205"/>
    </row>
    <row r="1444" spans="26:26">
      <c r="Z1444" s="205"/>
    </row>
    <row r="1445" spans="26:26">
      <c r="Z1445" s="205"/>
    </row>
    <row r="1446" spans="26:26">
      <c r="Z1446" s="205"/>
    </row>
    <row r="1447" spans="26:26">
      <c r="Z1447" s="205"/>
    </row>
    <row r="1448" spans="26:26">
      <c r="Z1448" s="205"/>
    </row>
    <row r="1449" spans="26:26">
      <c r="Z1449" s="205"/>
    </row>
    <row r="1450" spans="26:26">
      <c r="Z1450" s="205"/>
    </row>
    <row r="1451" spans="26:26">
      <c r="Z1451" s="205"/>
    </row>
    <row r="1452" spans="26:26">
      <c r="Z1452" s="205"/>
    </row>
    <row r="1453" spans="26:26">
      <c r="Z1453" s="205"/>
    </row>
    <row r="1454" spans="26:26">
      <c r="Z1454" s="205"/>
    </row>
    <row r="1455" spans="26:26">
      <c r="Z1455" s="205"/>
    </row>
    <row r="1456" spans="26:26">
      <c r="Z1456" s="205"/>
    </row>
    <row r="1457" spans="26:26">
      <c r="Z1457" s="205"/>
    </row>
    <row r="1458" spans="26:26">
      <c r="Z1458" s="205"/>
    </row>
    <row r="1459" spans="26:26">
      <c r="Z1459" s="205"/>
    </row>
    <row r="1460" spans="26:26">
      <c r="Z1460" s="205"/>
    </row>
    <row r="1461" spans="26:26">
      <c r="Z1461" s="205"/>
    </row>
    <row r="1462" spans="26:26">
      <c r="Z1462" s="205"/>
    </row>
    <row r="1463" spans="26:26">
      <c r="Z1463" s="205"/>
    </row>
    <row r="1464" spans="26:26">
      <c r="Z1464" s="205"/>
    </row>
    <row r="1465" spans="26:26">
      <c r="Z1465" s="205"/>
    </row>
    <row r="1466" spans="26:26">
      <c r="Z1466" s="205"/>
    </row>
    <row r="1467" spans="26:26">
      <c r="Z1467" s="205"/>
    </row>
    <row r="1468" spans="26:26">
      <c r="Z1468" s="205"/>
    </row>
    <row r="1469" spans="26:26">
      <c r="Z1469" s="205"/>
    </row>
    <row r="1470" spans="26:26">
      <c r="Z1470" s="205"/>
    </row>
    <row r="1471" spans="26:26">
      <c r="Z1471" s="205"/>
    </row>
    <row r="1472" spans="26:26">
      <c r="Z1472" s="205"/>
    </row>
    <row r="1473" spans="26:26">
      <c r="Z1473" s="205"/>
    </row>
    <row r="1474" spans="26:26">
      <c r="Z1474" s="205"/>
    </row>
    <row r="1475" spans="26:26">
      <c r="Z1475" s="205"/>
    </row>
    <row r="1476" spans="26:26">
      <c r="Z1476" s="205"/>
    </row>
    <row r="1477" spans="26:26">
      <c r="Z1477" s="205"/>
    </row>
    <row r="1478" spans="26:26">
      <c r="Z1478" s="205"/>
    </row>
    <row r="1479" spans="26:26">
      <c r="Z1479" s="205"/>
    </row>
    <row r="1480" spans="26:26">
      <c r="Z1480" s="205"/>
    </row>
    <row r="1481" spans="26:26">
      <c r="Z1481" s="205"/>
    </row>
    <row r="1482" spans="26:26">
      <c r="Z1482" s="205"/>
    </row>
    <row r="1483" spans="26:26">
      <c r="Z1483" s="205"/>
    </row>
    <row r="1484" spans="26:26">
      <c r="Z1484" s="205"/>
    </row>
    <row r="1485" spans="26:26">
      <c r="Z1485" s="205"/>
    </row>
    <row r="1486" spans="26:26">
      <c r="Z1486" s="205"/>
    </row>
    <row r="1487" spans="26:26">
      <c r="Z1487" s="205"/>
    </row>
    <row r="1488" spans="26:26">
      <c r="Z1488" s="205"/>
    </row>
    <row r="1489" spans="26:26">
      <c r="Z1489" s="205"/>
    </row>
    <row r="1490" spans="26:26">
      <c r="Z1490" s="205"/>
    </row>
    <row r="1491" spans="26:26">
      <c r="Z1491" s="205"/>
    </row>
    <row r="1492" spans="26:26">
      <c r="Z1492" s="205"/>
    </row>
    <row r="1493" spans="26:26">
      <c r="Z1493" s="205"/>
    </row>
    <row r="1494" spans="26:26">
      <c r="Z1494" s="205"/>
    </row>
    <row r="1495" spans="26:26">
      <c r="Z1495" s="205"/>
    </row>
    <row r="1496" spans="26:26">
      <c r="Z1496" s="205"/>
    </row>
    <row r="1497" spans="26:26">
      <c r="Z1497" s="205"/>
    </row>
    <row r="1498" spans="26:26">
      <c r="Z1498" s="205"/>
    </row>
    <row r="1499" spans="26:26">
      <c r="Z1499" s="205"/>
    </row>
    <row r="1500" spans="26:26">
      <c r="Z1500" s="205"/>
    </row>
    <row r="1501" spans="26:26">
      <c r="Z1501" s="205"/>
    </row>
    <row r="1502" spans="26:26">
      <c r="Z1502" s="205"/>
    </row>
    <row r="1503" spans="26:26">
      <c r="Z1503" s="205"/>
    </row>
    <row r="1504" spans="26:26">
      <c r="Z1504" s="205"/>
    </row>
    <row r="1505" spans="26:26">
      <c r="Z1505" s="205"/>
    </row>
    <row r="1506" spans="26:26">
      <c r="Z1506" s="205"/>
    </row>
    <row r="1507" spans="26:26">
      <c r="Z1507" s="205"/>
    </row>
    <row r="1508" spans="26:26">
      <c r="Z1508" s="205"/>
    </row>
    <row r="1509" spans="26:26">
      <c r="Z1509" s="205"/>
    </row>
    <row r="1510" spans="26:26">
      <c r="Z1510" s="205"/>
    </row>
    <row r="1511" spans="26:26">
      <c r="Z1511" s="205"/>
    </row>
    <row r="1512" spans="26:26">
      <c r="Z1512" s="205"/>
    </row>
    <row r="1513" spans="26:26">
      <c r="Z1513" s="205"/>
    </row>
    <row r="1514" spans="26:26">
      <c r="Z1514" s="205"/>
    </row>
    <row r="1515" spans="26:26">
      <c r="Z1515" s="205"/>
    </row>
    <row r="1516" spans="26:26">
      <c r="Z1516" s="205"/>
    </row>
    <row r="1517" spans="26:26">
      <c r="Z1517" s="205"/>
    </row>
    <row r="1518" spans="26:26">
      <c r="Z1518" s="205"/>
    </row>
    <row r="1519" spans="26:26">
      <c r="Z1519" s="205"/>
    </row>
    <row r="1520" spans="26:26">
      <c r="Z1520" s="205"/>
    </row>
    <row r="1521" spans="26:26">
      <c r="Z1521" s="205"/>
    </row>
    <row r="1522" spans="26:26">
      <c r="Z1522" s="205"/>
    </row>
    <row r="1523" spans="26:26">
      <c r="Z1523" s="205"/>
    </row>
    <row r="1524" spans="26:26">
      <c r="Z1524" s="205"/>
    </row>
    <row r="1525" spans="26:26">
      <c r="Z1525" s="205"/>
    </row>
    <row r="1526" spans="26:26">
      <c r="Z1526" s="205"/>
    </row>
    <row r="1527" spans="26:26">
      <c r="Z1527" s="205"/>
    </row>
    <row r="1528" spans="26:26">
      <c r="Z1528" s="205"/>
    </row>
    <row r="1529" spans="26:26">
      <c r="Z1529" s="205"/>
    </row>
    <row r="1530" spans="26:26">
      <c r="Z1530" s="205"/>
    </row>
    <row r="1531" spans="26:26">
      <c r="Z1531" s="205"/>
    </row>
    <row r="1532" spans="26:26">
      <c r="Z1532" s="205"/>
    </row>
    <row r="1533" spans="26:26">
      <c r="Z1533" s="205"/>
    </row>
    <row r="1534" spans="26:26">
      <c r="Z1534" s="205"/>
    </row>
    <row r="1535" spans="26:26">
      <c r="Z1535" s="205"/>
    </row>
    <row r="1536" spans="26:26">
      <c r="Z1536" s="205"/>
    </row>
    <row r="1537" spans="26:26">
      <c r="Z1537" s="205"/>
    </row>
    <row r="1538" spans="26:26">
      <c r="Z1538" s="205"/>
    </row>
    <row r="1539" spans="26:26">
      <c r="Z1539" s="205"/>
    </row>
    <row r="1540" spans="26:26">
      <c r="Z1540" s="205"/>
    </row>
    <row r="1541" spans="26:26">
      <c r="Z1541" s="205"/>
    </row>
    <row r="1542" spans="26:26">
      <c r="Z1542" s="205"/>
    </row>
    <row r="1543" spans="26:26">
      <c r="Z1543" s="205"/>
    </row>
    <row r="1544" spans="26:26">
      <c r="Z1544" s="205"/>
    </row>
    <row r="1545" spans="26:26">
      <c r="Z1545" s="205"/>
    </row>
    <row r="1546" spans="26:26">
      <c r="Z1546" s="205"/>
    </row>
    <row r="1547" spans="26:26">
      <c r="Z1547" s="205"/>
    </row>
    <row r="1548" spans="26:26">
      <c r="Z1548" s="205"/>
    </row>
    <row r="1549" spans="26:26">
      <c r="Z1549" s="205"/>
    </row>
    <row r="1550" spans="26:26">
      <c r="Z1550" s="205"/>
    </row>
    <row r="1551" spans="26:26">
      <c r="Z1551" s="205"/>
    </row>
    <row r="1552" spans="26:26">
      <c r="Z1552" s="205"/>
    </row>
    <row r="1553" spans="26:26">
      <c r="Z1553" s="205"/>
    </row>
    <row r="1554" spans="26:26">
      <c r="Z1554" s="205"/>
    </row>
    <row r="1555" spans="26:26">
      <c r="Z1555" s="205"/>
    </row>
    <row r="1556" spans="26:26">
      <c r="Z1556" s="205"/>
    </row>
    <row r="1557" spans="26:26">
      <c r="Z1557" s="205"/>
    </row>
    <row r="1558" spans="26:26">
      <c r="Z1558" s="205"/>
    </row>
    <row r="1559" spans="26:26">
      <c r="Z1559" s="205"/>
    </row>
    <row r="1560" spans="26:26">
      <c r="Z1560" s="205"/>
    </row>
    <row r="1561" spans="26:26">
      <c r="Z1561" s="205"/>
    </row>
    <row r="1562" spans="26:26">
      <c r="Z1562" s="205"/>
    </row>
    <row r="1563" spans="26:26">
      <c r="Z1563" s="205"/>
    </row>
    <row r="1564" spans="26:26">
      <c r="Z1564" s="205"/>
    </row>
    <row r="1565" spans="26:26">
      <c r="Z1565" s="205"/>
    </row>
    <row r="1566" spans="26:26">
      <c r="Z1566" s="205"/>
    </row>
    <row r="1567" spans="26:26">
      <c r="Z1567" s="205"/>
    </row>
    <row r="1568" spans="26:26">
      <c r="Z1568" s="205"/>
    </row>
    <row r="1569" spans="26:26">
      <c r="Z1569" s="205"/>
    </row>
    <row r="1570" spans="26:26">
      <c r="Z1570" s="205"/>
    </row>
    <row r="1571" spans="26:26">
      <c r="Z1571" s="205"/>
    </row>
    <row r="1572" spans="26:26">
      <c r="Z1572" s="205"/>
    </row>
    <row r="1573" spans="26:26">
      <c r="Z1573" s="205"/>
    </row>
    <row r="1574" spans="26:26">
      <c r="Z1574" s="205"/>
    </row>
    <row r="1575" spans="26:26">
      <c r="Z1575" s="205"/>
    </row>
    <row r="1576" spans="26:26">
      <c r="Z1576" s="205"/>
    </row>
    <row r="1577" spans="26:26">
      <c r="Z1577" s="205"/>
    </row>
    <row r="1578" spans="26:26">
      <c r="Z1578" s="205"/>
    </row>
    <row r="1579" spans="26:26">
      <c r="Z1579" s="205"/>
    </row>
    <row r="1580" spans="26:26">
      <c r="Z1580" s="205"/>
    </row>
    <row r="1581" spans="26:26">
      <c r="Z1581" s="205"/>
    </row>
    <row r="1582" spans="26:26">
      <c r="Z1582" s="205"/>
    </row>
    <row r="1583" spans="26:26">
      <c r="Z1583" s="205"/>
    </row>
    <row r="1584" spans="26:26">
      <c r="Z1584" s="205"/>
    </row>
    <row r="1585" spans="26:26">
      <c r="Z1585" s="205"/>
    </row>
    <row r="1586" spans="26:26">
      <c r="Z1586" s="205"/>
    </row>
    <row r="1587" spans="26:26">
      <c r="Z1587" s="205"/>
    </row>
    <row r="1588" spans="26:26">
      <c r="Z1588" s="205"/>
    </row>
    <row r="1589" spans="26:26">
      <c r="Z1589" s="205"/>
    </row>
    <row r="1590" spans="26:26">
      <c r="Z1590" s="205"/>
    </row>
    <row r="1591" spans="26:26">
      <c r="Z1591" s="205"/>
    </row>
    <row r="1592" spans="26:26">
      <c r="Z1592" s="205"/>
    </row>
    <row r="1593" spans="26:26">
      <c r="Z1593" s="205"/>
    </row>
    <row r="1594" spans="26:26">
      <c r="Z1594" s="205"/>
    </row>
    <row r="1595" spans="26:26">
      <c r="Z1595" s="205"/>
    </row>
    <row r="1596" spans="26:26">
      <c r="Z1596" s="205"/>
    </row>
    <row r="1597" spans="26:26">
      <c r="Z1597" s="205"/>
    </row>
    <row r="1598" spans="26:26">
      <c r="Z1598" s="205"/>
    </row>
    <row r="1599" spans="26:26">
      <c r="Z1599" s="205"/>
    </row>
    <row r="1600" spans="26:26">
      <c r="Z1600" s="205"/>
    </row>
    <row r="1601" spans="26:26">
      <c r="Z1601" s="205"/>
    </row>
    <row r="1602" spans="26:26">
      <c r="Z1602" s="205"/>
    </row>
    <row r="1603" spans="26:26">
      <c r="Z1603" s="205"/>
    </row>
    <row r="1604" spans="26:26">
      <c r="Z1604" s="205"/>
    </row>
    <row r="1605" spans="26:26">
      <c r="Z1605" s="205"/>
    </row>
    <row r="1606" spans="26:26">
      <c r="Z1606" s="205"/>
    </row>
    <row r="1607" spans="26:26">
      <c r="Z1607" s="205"/>
    </row>
    <row r="1608" spans="26:26">
      <c r="Z1608" s="205"/>
    </row>
    <row r="1609" spans="26:26">
      <c r="Z1609" s="205"/>
    </row>
    <row r="1610" spans="26:26">
      <c r="Z1610" s="205"/>
    </row>
    <row r="1611" spans="26:26">
      <c r="Z1611" s="205"/>
    </row>
    <row r="1612" spans="26:26">
      <c r="Z1612" s="205"/>
    </row>
    <row r="1613" spans="26:26">
      <c r="Z1613" s="205"/>
    </row>
    <row r="1614" spans="26:26">
      <c r="Z1614" s="205"/>
    </row>
    <row r="1615" spans="26:26">
      <c r="Z1615" s="205"/>
    </row>
    <row r="1616" spans="26:26">
      <c r="Z1616" s="205"/>
    </row>
    <row r="1617" spans="26:26">
      <c r="Z1617" s="205"/>
    </row>
    <row r="1618" spans="26:26">
      <c r="Z1618" s="205"/>
    </row>
    <row r="1619" spans="26:26">
      <c r="Z1619" s="205"/>
    </row>
    <row r="1620" spans="26:26">
      <c r="Z1620" s="205"/>
    </row>
    <row r="1621" spans="26:26">
      <c r="Z1621" s="205"/>
    </row>
    <row r="1622" spans="26:26">
      <c r="Z1622" s="205"/>
    </row>
    <row r="1623" spans="26:26">
      <c r="Z1623" s="205"/>
    </row>
    <row r="1624" spans="26:26">
      <c r="Z1624" s="205"/>
    </row>
    <row r="1625" spans="26:26">
      <c r="Z1625" s="205"/>
    </row>
    <row r="1626" spans="26:26">
      <c r="Z1626" s="205"/>
    </row>
    <row r="1627" spans="26:26">
      <c r="Z1627" s="205"/>
    </row>
    <row r="1628" spans="26:26">
      <c r="Z1628" s="205"/>
    </row>
    <row r="1629" spans="26:26">
      <c r="Z1629" s="205"/>
    </row>
    <row r="1630" spans="26:26">
      <c r="Z1630" s="205"/>
    </row>
    <row r="1631" spans="26:26">
      <c r="Z1631" s="205"/>
    </row>
    <row r="1632" spans="26:26">
      <c r="Z1632" s="205"/>
    </row>
    <row r="1633" spans="26:26">
      <c r="Z1633" s="205"/>
    </row>
    <row r="1634" spans="26:26">
      <c r="Z1634" s="205"/>
    </row>
    <row r="1635" spans="26:26">
      <c r="Z1635" s="205"/>
    </row>
    <row r="1636" spans="26:26">
      <c r="Z1636" s="205"/>
    </row>
    <row r="1637" spans="26:26">
      <c r="Z1637" s="205"/>
    </row>
    <row r="1638" spans="26:26">
      <c r="Z1638" s="205"/>
    </row>
    <row r="1639" spans="26:26">
      <c r="Z1639" s="205"/>
    </row>
    <row r="1640" spans="26:26">
      <c r="Z1640" s="205"/>
    </row>
    <row r="1641" spans="26:26">
      <c r="Z1641" s="205"/>
    </row>
    <row r="1642" spans="26:26">
      <c r="Z1642" s="205"/>
    </row>
    <row r="1643" spans="26:26">
      <c r="Z1643" s="205"/>
    </row>
    <row r="1644" spans="26:26">
      <c r="Z1644" s="205"/>
    </row>
    <row r="1645" spans="26:26">
      <c r="Z1645" s="205"/>
    </row>
    <row r="1646" spans="26:26">
      <c r="Z1646" s="205"/>
    </row>
    <row r="1647" spans="26:26">
      <c r="Z1647" s="205"/>
    </row>
    <row r="1648" spans="26:26">
      <c r="Z1648" s="205"/>
    </row>
    <row r="1649" spans="26:26">
      <c r="Z1649" s="205"/>
    </row>
    <row r="1650" spans="26:26">
      <c r="Z1650" s="205"/>
    </row>
    <row r="1651" spans="26:26">
      <c r="Z1651" s="205"/>
    </row>
    <row r="1652" spans="26:26">
      <c r="Z1652" s="205"/>
    </row>
    <row r="1653" spans="26:26">
      <c r="Z1653" s="205"/>
    </row>
    <row r="1654" spans="26:26">
      <c r="Z1654" s="205"/>
    </row>
    <row r="1655" spans="26:26">
      <c r="Z1655" s="205"/>
    </row>
    <row r="1656" spans="26:26">
      <c r="Z1656" s="205"/>
    </row>
    <row r="1657" spans="26:26">
      <c r="Z1657" s="205"/>
    </row>
    <row r="1658" spans="26:26">
      <c r="Z1658" s="205"/>
    </row>
    <row r="1659" spans="26:26">
      <c r="Z1659" s="205"/>
    </row>
    <row r="1660" spans="26:26">
      <c r="Z1660" s="205"/>
    </row>
    <row r="1661" spans="26:26">
      <c r="Z1661" s="205"/>
    </row>
    <row r="1662" spans="26:26">
      <c r="Z1662" s="205"/>
    </row>
    <row r="1663" spans="26:26">
      <c r="Z1663" s="205"/>
    </row>
    <row r="1664" spans="26:26">
      <c r="Z1664" s="205"/>
    </row>
    <row r="1665" spans="26:26">
      <c r="Z1665" s="205"/>
    </row>
    <row r="1666" spans="26:26">
      <c r="Z1666" s="205"/>
    </row>
    <row r="1667" spans="26:26">
      <c r="Z1667" s="205"/>
    </row>
    <row r="1668" spans="26:26">
      <c r="Z1668" s="205"/>
    </row>
    <row r="1669" spans="26:26">
      <c r="Z1669" s="205"/>
    </row>
    <row r="1670" spans="26:26">
      <c r="Z1670" s="205"/>
    </row>
    <row r="1671" spans="26:26">
      <c r="Z1671" s="205"/>
    </row>
    <row r="1672" spans="26:26">
      <c r="Z1672" s="205"/>
    </row>
    <row r="1673" spans="26:26">
      <c r="Z1673" s="205"/>
    </row>
    <row r="1674" spans="26:26">
      <c r="Z1674" s="205"/>
    </row>
    <row r="1675" spans="26:26">
      <c r="Z1675" s="205"/>
    </row>
    <row r="1676" spans="26:26">
      <c r="Z1676" s="205"/>
    </row>
    <row r="1677" spans="26:26">
      <c r="Z1677" s="205"/>
    </row>
    <row r="1678" spans="26:26">
      <c r="Z1678" s="205"/>
    </row>
    <row r="1679" spans="26:26">
      <c r="Z1679" s="205"/>
    </row>
    <row r="1680" spans="26:26">
      <c r="Z1680" s="205"/>
    </row>
    <row r="1681" spans="26:26">
      <c r="Z1681" s="205"/>
    </row>
    <row r="1682" spans="26:26">
      <c r="Z1682" s="205"/>
    </row>
    <row r="1683" spans="26:26">
      <c r="Z1683" s="205"/>
    </row>
    <row r="1684" spans="26:26">
      <c r="Z1684" s="205"/>
    </row>
    <row r="1685" spans="26:26">
      <c r="Z1685" s="205"/>
    </row>
    <row r="1686" spans="26:26">
      <c r="Z1686" s="205"/>
    </row>
    <row r="1687" spans="26:26">
      <c r="Z1687" s="205"/>
    </row>
    <row r="1688" spans="26:26">
      <c r="Z1688" s="205"/>
    </row>
    <row r="1689" spans="26:26">
      <c r="Z1689" s="205"/>
    </row>
    <row r="1690" spans="26:26">
      <c r="Z1690" s="205"/>
    </row>
    <row r="1691" spans="26:26">
      <c r="Z1691" s="205"/>
    </row>
    <row r="1692" spans="26:26">
      <c r="Z1692" s="205"/>
    </row>
    <row r="1693" spans="26:26">
      <c r="Z1693" s="205"/>
    </row>
    <row r="1694" spans="26:26">
      <c r="Z1694" s="205"/>
    </row>
    <row r="1695" spans="26:26">
      <c r="Z1695" s="205"/>
    </row>
    <row r="1696" spans="26:26">
      <c r="Z1696" s="205"/>
    </row>
    <row r="1697" spans="26:26">
      <c r="Z1697" s="205"/>
    </row>
    <row r="1698" spans="26:26">
      <c r="Z1698" s="205"/>
    </row>
    <row r="1699" spans="26:26">
      <c r="Z1699" s="205"/>
    </row>
    <row r="1700" spans="26:26">
      <c r="Z1700" s="205"/>
    </row>
    <row r="1701" spans="26:26">
      <c r="Z1701" s="205"/>
    </row>
    <row r="1702" spans="26:26">
      <c r="Z1702" s="205"/>
    </row>
    <row r="1703" spans="26:26">
      <c r="Z1703" s="205"/>
    </row>
    <row r="1704" spans="26:26">
      <c r="Z1704" s="205"/>
    </row>
    <row r="1705" spans="26:26">
      <c r="Z1705" s="205"/>
    </row>
    <row r="1706" spans="26:26">
      <c r="Z1706" s="205"/>
    </row>
    <row r="1707" spans="26:26">
      <c r="Z1707" s="205"/>
    </row>
    <row r="1708" spans="26:26">
      <c r="Z1708" s="205"/>
    </row>
    <row r="1709" spans="26:26">
      <c r="Z1709" s="205"/>
    </row>
    <row r="1710" spans="26:26">
      <c r="Z1710" s="205"/>
    </row>
    <row r="1711" spans="26:26">
      <c r="Z1711" s="205"/>
    </row>
    <row r="1712" spans="26:26">
      <c r="Z1712" s="205"/>
    </row>
    <row r="1713" spans="26:26">
      <c r="Z1713" s="205"/>
    </row>
    <row r="1714" spans="26:26">
      <c r="Z1714" s="205"/>
    </row>
    <row r="1715" spans="26:26">
      <c r="Z1715" s="205"/>
    </row>
    <row r="1716" spans="26:26">
      <c r="Z1716" s="205"/>
    </row>
    <row r="1717" spans="26:26">
      <c r="Z1717" s="205"/>
    </row>
    <row r="1718" spans="26:26">
      <c r="Z1718" s="205"/>
    </row>
    <row r="1719" spans="26:26">
      <c r="Z1719" s="205"/>
    </row>
    <row r="1720" spans="26:26">
      <c r="Z1720" s="205"/>
    </row>
    <row r="1721" spans="26:26">
      <c r="Z1721" s="205"/>
    </row>
    <row r="1722" spans="26:26">
      <c r="Z1722" s="205"/>
    </row>
    <row r="1723" spans="26:26">
      <c r="Z1723" s="205"/>
    </row>
    <row r="1724" spans="26:26">
      <c r="Z1724" s="205"/>
    </row>
    <row r="1725" spans="26:26">
      <c r="Z1725" s="205"/>
    </row>
    <row r="1726" spans="26:26">
      <c r="Z1726" s="205"/>
    </row>
    <row r="1727" spans="26:26">
      <c r="Z1727" s="205"/>
    </row>
    <row r="1728" spans="26:26">
      <c r="Z1728" s="205"/>
    </row>
    <row r="1729" spans="26:26">
      <c r="Z1729" s="205"/>
    </row>
    <row r="1730" spans="26:26">
      <c r="Z1730" s="205"/>
    </row>
    <row r="1731" spans="26:26">
      <c r="Z1731" s="205"/>
    </row>
    <row r="1732" spans="26:26">
      <c r="Z1732" s="205"/>
    </row>
    <row r="1733" spans="26:26">
      <c r="Z1733" s="205"/>
    </row>
    <row r="1734" spans="26:26">
      <c r="Z1734" s="205"/>
    </row>
    <row r="1735" spans="26:26">
      <c r="Z1735" s="205"/>
    </row>
    <row r="1736" spans="26:26">
      <c r="Z1736" s="205"/>
    </row>
    <row r="1737" spans="26:26">
      <c r="Z1737" s="205"/>
    </row>
    <row r="1738" spans="26:26">
      <c r="Z1738" s="205"/>
    </row>
    <row r="1739" spans="26:26">
      <c r="Z1739" s="205"/>
    </row>
    <row r="1740" spans="26:26">
      <c r="Z1740" s="205"/>
    </row>
    <row r="1741" spans="26:26">
      <c r="Z1741" s="205"/>
    </row>
    <row r="1742" spans="26:26">
      <c r="Z1742" s="205"/>
    </row>
    <row r="1743" spans="26:26">
      <c r="Z1743" s="205"/>
    </row>
    <row r="1744" spans="26:26">
      <c r="Z1744" s="205"/>
    </row>
    <row r="1745" spans="26:26">
      <c r="Z1745" s="205"/>
    </row>
    <row r="1746" spans="26:26">
      <c r="Z1746" s="205"/>
    </row>
    <row r="1747" spans="26:26">
      <c r="Z1747" s="205"/>
    </row>
    <row r="1748" spans="26:26">
      <c r="Z1748" s="205"/>
    </row>
    <row r="1749" spans="26:26">
      <c r="Z1749" s="205"/>
    </row>
    <row r="1750" spans="26:26">
      <c r="Z1750" s="205"/>
    </row>
    <row r="1751" spans="26:26">
      <c r="Z1751" s="205"/>
    </row>
    <row r="1752" spans="26:26">
      <c r="Z1752" s="205"/>
    </row>
    <row r="1753" spans="26:26">
      <c r="Z1753" s="205"/>
    </row>
    <row r="1754" spans="26:26">
      <c r="Z1754" s="205"/>
    </row>
    <row r="1755" spans="26:26">
      <c r="Z1755" s="205"/>
    </row>
    <row r="1756" spans="26:26">
      <c r="Z1756" s="205"/>
    </row>
    <row r="1757" spans="26:26">
      <c r="Z1757" s="205"/>
    </row>
    <row r="1758" spans="26:26">
      <c r="Z1758" s="205"/>
    </row>
    <row r="1759" spans="26:26">
      <c r="Z1759" s="205"/>
    </row>
    <row r="1760" spans="26:26">
      <c r="Z1760" s="205"/>
    </row>
    <row r="1761" spans="26:26">
      <c r="Z1761" s="205"/>
    </row>
    <row r="1762" spans="26:26">
      <c r="Z1762" s="205"/>
    </row>
    <row r="1763" spans="26:26">
      <c r="Z1763" s="205"/>
    </row>
    <row r="1764" spans="26:26">
      <c r="Z1764" s="205"/>
    </row>
    <row r="1765" spans="26:26">
      <c r="Z1765" s="205"/>
    </row>
    <row r="1766" spans="26:26">
      <c r="Z1766" s="205"/>
    </row>
    <row r="1767" spans="26:26">
      <c r="Z1767" s="205"/>
    </row>
    <row r="1768" spans="26:26">
      <c r="Z1768" s="205"/>
    </row>
    <row r="1769" spans="26:26">
      <c r="Z1769" s="205"/>
    </row>
    <row r="1770" spans="26:26">
      <c r="Z1770" s="205"/>
    </row>
    <row r="1771" spans="26:26">
      <c r="Z1771" s="205"/>
    </row>
    <row r="1772" spans="26:26">
      <c r="Z1772" s="205"/>
    </row>
    <row r="1773" spans="26:26">
      <c r="Z1773" s="205"/>
    </row>
    <row r="1774" spans="26:26">
      <c r="Z1774" s="205"/>
    </row>
    <row r="1775" spans="26:26">
      <c r="Z1775" s="205"/>
    </row>
    <row r="1776" spans="26:26">
      <c r="Z1776" s="205"/>
    </row>
    <row r="1777" spans="26:26">
      <c r="Z1777" s="205"/>
    </row>
    <row r="1778" spans="26:26">
      <c r="Z1778" s="205"/>
    </row>
    <row r="1779" spans="26:26">
      <c r="Z1779" s="205"/>
    </row>
    <row r="1780" spans="26:26">
      <c r="Z1780" s="205"/>
    </row>
    <row r="1781" spans="26:26">
      <c r="Z1781" s="205"/>
    </row>
    <row r="1782" spans="26:26">
      <c r="Z1782" s="205"/>
    </row>
    <row r="1783" spans="26:26">
      <c r="Z1783" s="205"/>
    </row>
    <row r="1784" spans="26:26">
      <c r="Z1784" s="205"/>
    </row>
    <row r="1785" spans="26:26">
      <c r="Z1785" s="205"/>
    </row>
    <row r="1786" spans="26:26">
      <c r="Z1786" s="205"/>
    </row>
    <row r="1787" spans="26:26">
      <c r="Z1787" s="205"/>
    </row>
    <row r="1788" spans="26:26">
      <c r="Z1788" s="205"/>
    </row>
    <row r="1789" spans="26:26">
      <c r="Z1789" s="205"/>
    </row>
    <row r="1790" spans="26:26">
      <c r="Z1790" s="205"/>
    </row>
    <row r="1791" spans="26:26">
      <c r="Z1791" s="205"/>
    </row>
    <row r="1792" spans="26:26">
      <c r="Z1792" s="205"/>
    </row>
    <row r="1793" spans="26:26">
      <c r="Z1793" s="205"/>
    </row>
    <row r="1794" spans="26:26">
      <c r="Z1794" s="205"/>
    </row>
    <row r="1795" spans="26:26">
      <c r="Z1795" s="205"/>
    </row>
    <row r="1796" spans="26:26">
      <c r="Z1796" s="205"/>
    </row>
    <row r="1797" spans="26:26">
      <c r="Z1797" s="205"/>
    </row>
    <row r="1798" spans="26:26">
      <c r="Z1798" s="205"/>
    </row>
    <row r="1799" spans="26:26">
      <c r="Z1799" s="205"/>
    </row>
    <row r="1800" spans="26:26">
      <c r="Z1800" s="205"/>
    </row>
    <row r="1801" spans="26:26">
      <c r="Z1801" s="205"/>
    </row>
    <row r="1802" spans="26:26">
      <c r="Z1802" s="205"/>
    </row>
    <row r="1803" spans="26:26">
      <c r="Z1803" s="205"/>
    </row>
    <row r="1804" spans="26:26">
      <c r="Z1804" s="205"/>
    </row>
    <row r="1805" spans="26:26">
      <c r="Z1805" s="205"/>
    </row>
    <row r="1806" spans="26:26">
      <c r="Z1806" s="205"/>
    </row>
    <row r="1807" spans="26:26">
      <c r="Z1807" s="205"/>
    </row>
    <row r="1808" spans="26:26">
      <c r="Z1808" s="205"/>
    </row>
    <row r="1809" spans="26:26">
      <c r="Z1809" s="205"/>
    </row>
    <row r="1810" spans="26:26">
      <c r="Z1810" s="205"/>
    </row>
    <row r="1811" spans="26:26">
      <c r="Z1811" s="205"/>
    </row>
    <row r="1812" spans="26:26">
      <c r="Z1812" s="205"/>
    </row>
    <row r="1813" spans="26:26">
      <c r="Z1813" s="205"/>
    </row>
    <row r="1814" spans="26:26">
      <c r="Z1814" s="205"/>
    </row>
    <row r="1815" spans="26:26">
      <c r="Z1815" s="205"/>
    </row>
    <row r="1816" spans="26:26">
      <c r="Z1816" s="205"/>
    </row>
    <row r="1817" spans="26:26">
      <c r="Z1817" s="205"/>
    </row>
    <row r="1818" spans="26:26">
      <c r="Z1818" s="205"/>
    </row>
    <row r="1819" spans="26:26">
      <c r="Z1819" s="205"/>
    </row>
    <row r="1820" spans="26:26">
      <c r="Z1820" s="205"/>
    </row>
    <row r="1821" spans="26:26">
      <c r="Z1821" s="205"/>
    </row>
    <row r="1822" spans="26:26">
      <c r="Z1822" s="205"/>
    </row>
    <row r="1823" spans="26:26">
      <c r="Z1823" s="205"/>
    </row>
    <row r="1824" spans="26:26">
      <c r="Z1824" s="205"/>
    </row>
    <row r="1825" spans="26:26">
      <c r="Z1825" s="205"/>
    </row>
    <row r="1826" spans="26:26">
      <c r="Z1826" s="205"/>
    </row>
    <row r="1827" spans="26:26">
      <c r="Z1827" s="205"/>
    </row>
    <row r="1828" spans="26:26">
      <c r="Z1828" s="205"/>
    </row>
    <row r="1829" spans="26:26">
      <c r="Z1829" s="205"/>
    </row>
    <row r="1830" spans="26:26">
      <c r="Z1830" s="205"/>
    </row>
    <row r="1831" spans="26:26">
      <c r="Z1831" s="205"/>
    </row>
    <row r="1832" spans="26:26">
      <c r="Z1832" s="205"/>
    </row>
    <row r="1833" spans="26:26">
      <c r="Z1833" s="205"/>
    </row>
    <row r="1834" spans="26:26">
      <c r="Z1834" s="205"/>
    </row>
    <row r="1835" spans="26:26">
      <c r="Z1835" s="205"/>
    </row>
    <row r="1836" spans="26:26">
      <c r="Z1836" s="205"/>
    </row>
    <row r="1837" spans="26:26">
      <c r="Z1837" s="205"/>
    </row>
    <row r="1838" spans="26:26">
      <c r="Z1838" s="205"/>
    </row>
    <row r="1839" spans="26:26">
      <c r="Z1839" s="205"/>
    </row>
    <row r="1840" spans="26:26">
      <c r="Z1840" s="205"/>
    </row>
    <row r="1841" spans="26:26">
      <c r="Z1841" s="205"/>
    </row>
    <row r="1842" spans="26:26">
      <c r="Z1842" s="205"/>
    </row>
    <row r="1843" spans="26:26">
      <c r="Z1843" s="205"/>
    </row>
    <row r="1844" spans="26:26">
      <c r="Z1844" s="205"/>
    </row>
    <row r="1845" spans="26:26">
      <c r="Z1845" s="205"/>
    </row>
    <row r="1846" spans="26:26">
      <c r="Z1846" s="205"/>
    </row>
    <row r="1847" spans="26:26">
      <c r="Z1847" s="205"/>
    </row>
    <row r="1848" spans="26:26">
      <c r="Z1848" s="205"/>
    </row>
    <row r="1849" spans="26:26">
      <c r="Z1849" s="205"/>
    </row>
    <row r="1850" spans="26:26">
      <c r="Z1850" s="205"/>
    </row>
    <row r="1851" spans="26:26">
      <c r="Z1851" s="205"/>
    </row>
    <row r="1852" spans="26:26">
      <c r="Z1852" s="205"/>
    </row>
    <row r="1853" spans="26:26">
      <c r="Z1853" s="205"/>
    </row>
    <row r="1854" spans="26:26">
      <c r="Z1854" s="205"/>
    </row>
    <row r="1855" spans="26:26">
      <c r="Z1855" s="205"/>
    </row>
    <row r="1856" spans="26:26">
      <c r="Z1856" s="205"/>
    </row>
    <row r="1857" spans="26:26">
      <c r="Z1857" s="205"/>
    </row>
    <row r="1858" spans="26:26">
      <c r="Z1858" s="205"/>
    </row>
    <row r="1859" spans="26:26">
      <c r="Z1859" s="205"/>
    </row>
    <row r="1860" spans="26:26">
      <c r="Z1860" s="205"/>
    </row>
    <row r="1861" spans="26:26">
      <c r="Z1861" s="205"/>
    </row>
    <row r="1862" spans="26:26">
      <c r="Z1862" s="205"/>
    </row>
    <row r="1863" spans="26:26">
      <c r="Z1863" s="205"/>
    </row>
    <row r="1864" spans="26:26">
      <c r="Z1864" s="205"/>
    </row>
    <row r="1865" spans="26:26">
      <c r="Z1865" s="205"/>
    </row>
    <row r="1866" spans="26:26">
      <c r="Z1866" s="205"/>
    </row>
    <row r="1867" spans="26:26">
      <c r="Z1867" s="205"/>
    </row>
    <row r="1868" spans="26:26">
      <c r="Z1868" s="205"/>
    </row>
    <row r="1869" spans="26:26">
      <c r="Z1869" s="205"/>
    </row>
    <row r="1870" spans="26:26">
      <c r="Z1870" s="205"/>
    </row>
    <row r="1871" spans="26:26">
      <c r="Z1871" s="205"/>
    </row>
    <row r="1872" spans="26:26">
      <c r="Z1872" s="205"/>
    </row>
    <row r="1873" spans="26:26">
      <c r="Z1873" s="205"/>
    </row>
    <row r="1874" spans="26:26">
      <c r="Z1874" s="205"/>
    </row>
    <row r="1875" spans="26:26">
      <c r="Z1875" s="205"/>
    </row>
    <row r="1876" spans="26:26">
      <c r="Z1876" s="205"/>
    </row>
    <row r="1877" spans="26:26">
      <c r="Z1877" s="205"/>
    </row>
    <row r="1878" spans="26:26">
      <c r="Z1878" s="205"/>
    </row>
    <row r="1879" spans="26:26">
      <c r="Z1879" s="205"/>
    </row>
    <row r="1880" spans="26:26">
      <c r="Z1880" s="205"/>
    </row>
    <row r="1881" spans="26:26">
      <c r="Z1881" s="205"/>
    </row>
    <row r="1882" spans="26:26">
      <c r="Z1882" s="205"/>
    </row>
    <row r="1883" spans="26:26">
      <c r="Z1883" s="205"/>
    </row>
    <row r="1884" spans="26:26">
      <c r="Z1884" s="205"/>
    </row>
    <row r="1885" spans="26:26">
      <c r="Z1885" s="205"/>
    </row>
    <row r="1886" spans="26:26">
      <c r="Z1886" s="205"/>
    </row>
    <row r="1887" spans="26:26">
      <c r="Z1887" s="205"/>
    </row>
    <row r="1888" spans="26:26">
      <c r="Z1888" s="205"/>
    </row>
    <row r="1889" spans="26:26">
      <c r="Z1889" s="205"/>
    </row>
    <row r="1890" spans="26:26">
      <c r="Z1890" s="205"/>
    </row>
    <row r="1891" spans="26:26">
      <c r="Z1891" s="205"/>
    </row>
    <row r="1892" spans="26:26">
      <c r="Z1892" s="205"/>
    </row>
    <row r="1893" spans="26:26">
      <c r="Z1893" s="205"/>
    </row>
    <row r="1894" spans="26:26">
      <c r="Z1894" s="205"/>
    </row>
    <row r="1895" spans="26:26">
      <c r="Z1895" s="205"/>
    </row>
    <row r="1896" spans="26:26">
      <c r="Z1896" s="205"/>
    </row>
    <row r="1897" spans="26:26">
      <c r="Z1897" s="205"/>
    </row>
    <row r="1898" spans="26:26">
      <c r="Z1898" s="205"/>
    </row>
    <row r="1899" spans="26:26">
      <c r="Z1899" s="205"/>
    </row>
    <row r="1900" spans="26:26">
      <c r="Z1900" s="205"/>
    </row>
    <row r="1901" spans="26:26">
      <c r="Z1901" s="205"/>
    </row>
    <row r="1902" spans="26:26">
      <c r="Z1902" s="205"/>
    </row>
    <row r="1903" spans="26:26">
      <c r="Z1903" s="205"/>
    </row>
    <row r="1904" spans="26:26">
      <c r="Z1904" s="205"/>
    </row>
    <row r="1905" spans="26:26">
      <c r="Z1905" s="205"/>
    </row>
    <row r="1906" spans="26:26">
      <c r="Z1906" s="205"/>
    </row>
    <row r="1907" spans="26:26">
      <c r="Z1907" s="205"/>
    </row>
    <row r="1908" spans="26:26">
      <c r="Z1908" s="205"/>
    </row>
    <row r="1909" spans="26:26">
      <c r="Z1909" s="205"/>
    </row>
    <row r="1910" spans="26:26">
      <c r="Z1910" s="205"/>
    </row>
    <row r="1911" spans="26:26">
      <c r="Z1911" s="205"/>
    </row>
    <row r="1912" spans="26:26">
      <c r="Z1912" s="205"/>
    </row>
    <row r="1913" spans="26:26">
      <c r="Z1913" s="205"/>
    </row>
    <row r="1914" spans="26:26">
      <c r="Z1914" s="205"/>
    </row>
    <row r="1915" spans="26:26">
      <c r="Z1915" s="205"/>
    </row>
    <row r="1916" spans="26:26">
      <c r="Z1916" s="205"/>
    </row>
    <row r="1917" spans="26:26">
      <c r="Z1917" s="205"/>
    </row>
    <row r="1918" spans="26:26">
      <c r="Z1918" s="205"/>
    </row>
    <row r="1919" spans="26:26">
      <c r="Z1919" s="205"/>
    </row>
    <row r="1920" spans="26:26">
      <c r="Z1920" s="205"/>
    </row>
    <row r="1921" spans="26:26">
      <c r="Z1921" s="205"/>
    </row>
    <row r="1922" spans="26:26">
      <c r="Z1922" s="205"/>
    </row>
    <row r="1923" spans="26:26">
      <c r="Z1923" s="205"/>
    </row>
    <row r="1924" spans="26:26">
      <c r="Z1924" s="205"/>
    </row>
    <row r="1925" spans="26:26">
      <c r="Z1925" s="205"/>
    </row>
    <row r="1926" spans="26:26">
      <c r="Z1926" s="205"/>
    </row>
    <row r="1927" spans="26:26">
      <c r="Z1927" s="205"/>
    </row>
    <row r="1928" spans="26:26">
      <c r="Z1928" s="205"/>
    </row>
    <row r="1929" spans="26:26">
      <c r="Z1929" s="205"/>
    </row>
    <row r="1930" spans="26:26">
      <c r="Z1930" s="205"/>
    </row>
    <row r="1931" spans="26:26">
      <c r="Z1931" s="205"/>
    </row>
    <row r="1932" spans="26:26">
      <c r="Z1932" s="205"/>
    </row>
    <row r="1933" spans="26:26">
      <c r="Z1933" s="205"/>
    </row>
    <row r="1934" spans="26:26">
      <c r="Z1934" s="205"/>
    </row>
    <row r="1935" spans="26:26">
      <c r="Z1935" s="205"/>
    </row>
    <row r="1936" spans="26:26">
      <c r="Z1936" s="205"/>
    </row>
    <row r="1937" spans="26:26">
      <c r="Z1937" s="205"/>
    </row>
    <row r="1938" spans="26:26">
      <c r="Z1938" s="205"/>
    </row>
    <row r="1939" spans="26:26">
      <c r="Z1939" s="205"/>
    </row>
    <row r="1940" spans="26:26">
      <c r="Z1940" s="205"/>
    </row>
    <row r="1941" spans="26:26">
      <c r="Z1941" s="205"/>
    </row>
    <row r="1942" spans="26:26">
      <c r="Z1942" s="205"/>
    </row>
    <row r="1943" spans="26:26">
      <c r="Z1943" s="205"/>
    </row>
    <row r="1944" spans="26:26">
      <c r="Z1944" s="205"/>
    </row>
    <row r="1945" spans="26:26">
      <c r="Z1945" s="205"/>
    </row>
    <row r="1946" spans="26:26">
      <c r="Z1946" s="205"/>
    </row>
    <row r="1947" spans="26:26">
      <c r="Z1947" s="205"/>
    </row>
    <row r="1948" spans="26:26">
      <c r="Z1948" s="205"/>
    </row>
    <row r="1949" spans="26:26">
      <c r="Z1949" s="205"/>
    </row>
    <row r="1950" spans="26:26">
      <c r="Z1950" s="205"/>
    </row>
    <row r="1951" spans="26:26">
      <c r="Z1951" s="205"/>
    </row>
    <row r="1952" spans="26:26">
      <c r="Z1952" s="205"/>
    </row>
    <row r="1953" spans="26:26">
      <c r="Z1953" s="205"/>
    </row>
    <row r="1954" spans="26:26">
      <c r="Z1954" s="205"/>
    </row>
    <row r="1955" spans="26:26">
      <c r="Z1955" s="205"/>
    </row>
    <row r="1956" spans="26:26">
      <c r="Z1956" s="205"/>
    </row>
    <row r="1957" spans="26:26">
      <c r="Z1957" s="205"/>
    </row>
    <row r="1958" spans="26:26">
      <c r="Z1958" s="205"/>
    </row>
    <row r="1959" spans="26:26">
      <c r="Z1959" s="205"/>
    </row>
    <row r="1960" spans="26:26">
      <c r="Z1960" s="205"/>
    </row>
    <row r="1961" spans="26:26">
      <c r="Z1961" s="205"/>
    </row>
    <row r="1962" spans="26:26">
      <c r="Z1962" s="205"/>
    </row>
    <row r="1963" spans="26:26">
      <c r="Z1963" s="205"/>
    </row>
    <row r="1964" spans="26:26">
      <c r="Z1964" s="205"/>
    </row>
    <row r="1965" spans="26:26">
      <c r="Z1965" s="205"/>
    </row>
    <row r="1966" spans="26:26">
      <c r="Z1966" s="205"/>
    </row>
    <row r="1967" spans="26:26">
      <c r="Z1967" s="205"/>
    </row>
    <row r="1968" spans="26:26">
      <c r="Z1968" s="205"/>
    </row>
    <row r="1969" spans="26:26">
      <c r="Z1969" s="205"/>
    </row>
    <row r="1970" spans="26:26">
      <c r="Z1970" s="205"/>
    </row>
    <row r="1971" spans="26:26">
      <c r="Z1971" s="205"/>
    </row>
    <row r="1972" spans="26:26">
      <c r="Z1972" s="205"/>
    </row>
    <row r="1973" spans="26:26">
      <c r="Z1973" s="205"/>
    </row>
    <row r="1974" spans="26:26">
      <c r="Z1974" s="205"/>
    </row>
    <row r="1975" spans="26:26">
      <c r="Z1975" s="205"/>
    </row>
    <row r="1976" spans="26:26">
      <c r="Z1976" s="205"/>
    </row>
    <row r="1977" spans="26:26">
      <c r="Z1977" s="205"/>
    </row>
    <row r="1978" spans="26:26">
      <c r="Z1978" s="205"/>
    </row>
    <row r="1979" spans="26:26">
      <c r="Z1979" s="205"/>
    </row>
    <row r="1980" spans="26:26">
      <c r="Z1980" s="205"/>
    </row>
    <row r="1981" spans="26:26">
      <c r="Z1981" s="205"/>
    </row>
    <row r="1982" spans="26:26">
      <c r="Z1982" s="205"/>
    </row>
    <row r="1983" spans="26:26">
      <c r="Z1983" s="205"/>
    </row>
    <row r="1984" spans="26:26">
      <c r="Z1984" s="205"/>
    </row>
    <row r="1985" spans="26:26">
      <c r="Z1985" s="205"/>
    </row>
    <row r="1986" spans="26:26">
      <c r="Z1986" s="205"/>
    </row>
    <row r="1987" spans="26:26">
      <c r="Z1987" s="205"/>
    </row>
    <row r="1988" spans="26:26">
      <c r="Z1988" s="205"/>
    </row>
    <row r="1989" spans="26:26">
      <c r="Z1989" s="205"/>
    </row>
    <row r="1990" spans="26:26">
      <c r="Z1990" s="205"/>
    </row>
    <row r="1991" spans="26:26">
      <c r="Z1991" s="205"/>
    </row>
    <row r="1992" spans="26:26">
      <c r="Z1992" s="205"/>
    </row>
    <row r="1993" spans="26:26">
      <c r="Z1993" s="205"/>
    </row>
    <row r="1994" spans="26:26">
      <c r="Z1994" s="205"/>
    </row>
    <row r="1995" spans="26:26">
      <c r="Z1995" s="205"/>
    </row>
    <row r="1996" spans="26:26">
      <c r="Z1996" s="205"/>
    </row>
    <row r="1997" spans="26:26">
      <c r="Z1997" s="205"/>
    </row>
    <row r="1998" spans="26:26">
      <c r="Z1998" s="205"/>
    </row>
    <row r="1999" spans="26:26">
      <c r="Z1999" s="205"/>
    </row>
    <row r="2000" spans="26:26">
      <c r="Z2000" s="205"/>
    </row>
    <row r="2001" spans="26:26">
      <c r="Z2001" s="205"/>
    </row>
    <row r="2002" spans="26:26">
      <c r="Z2002" s="205"/>
    </row>
    <row r="2003" spans="26:26">
      <c r="Z2003" s="205"/>
    </row>
    <row r="2004" spans="26:26">
      <c r="Z2004" s="205"/>
    </row>
    <row r="2005" spans="26:26">
      <c r="Z2005" s="205"/>
    </row>
    <row r="2006" spans="26:26">
      <c r="Z2006" s="205"/>
    </row>
    <row r="2007" spans="26:26">
      <c r="Z2007" s="205"/>
    </row>
    <row r="2008" spans="26:26">
      <c r="Z2008" s="205"/>
    </row>
    <row r="2009" spans="26:26">
      <c r="Z2009" s="205"/>
    </row>
    <row r="2010" spans="26:26">
      <c r="Z2010" s="205"/>
    </row>
    <row r="2011" spans="26:26">
      <c r="Z2011" s="205"/>
    </row>
    <row r="2012" spans="26:26">
      <c r="Z2012" s="205"/>
    </row>
    <row r="2013" spans="26:26">
      <c r="Z2013" s="205"/>
    </row>
    <row r="2014" spans="26:26">
      <c r="Z2014" s="205"/>
    </row>
    <row r="2015" spans="26:26">
      <c r="Z2015" s="205"/>
    </row>
    <row r="2016" spans="26:26">
      <c r="Z2016" s="205"/>
    </row>
    <row r="2017" spans="26:26">
      <c r="Z2017" s="205"/>
    </row>
    <row r="2018" spans="26:26">
      <c r="Z2018" s="205"/>
    </row>
    <row r="2019" spans="26:26">
      <c r="Z2019" s="205"/>
    </row>
    <row r="2020" spans="26:26">
      <c r="Z2020" s="205"/>
    </row>
    <row r="2021" spans="26:26">
      <c r="Z2021" s="205"/>
    </row>
    <row r="2022" spans="26:26">
      <c r="Z2022" s="205"/>
    </row>
    <row r="2023" spans="26:26">
      <c r="Z2023" s="205"/>
    </row>
    <row r="2024" spans="26:26">
      <c r="Z2024" s="205"/>
    </row>
    <row r="2025" spans="26:26">
      <c r="Z2025" s="205"/>
    </row>
    <row r="2026" spans="26:26">
      <c r="Z2026" s="205"/>
    </row>
    <row r="2027" spans="26:26">
      <c r="Z2027" s="205"/>
    </row>
    <row r="2028" spans="26:26">
      <c r="Z2028" s="205"/>
    </row>
    <row r="2029" spans="26:26">
      <c r="Z2029" s="205"/>
    </row>
    <row r="2030" spans="26:26">
      <c r="Z2030" s="205"/>
    </row>
    <row r="2031" spans="26:26">
      <c r="Z2031" s="205"/>
    </row>
    <row r="2032" spans="26:26">
      <c r="Z2032" s="205"/>
    </row>
    <row r="2033" spans="26:26">
      <c r="Z2033" s="205"/>
    </row>
    <row r="2034" spans="26:26">
      <c r="Z2034" s="205"/>
    </row>
    <row r="2035" spans="26:26">
      <c r="Z2035" s="205"/>
    </row>
    <row r="2036" spans="26:26">
      <c r="Z2036" s="205"/>
    </row>
    <row r="2037" spans="26:26">
      <c r="Z2037" s="205"/>
    </row>
    <row r="2038" spans="26:26">
      <c r="Z2038" s="205"/>
    </row>
    <row r="2039" spans="26:26">
      <c r="Z2039" s="205"/>
    </row>
    <row r="2040" spans="26:26">
      <c r="Z2040" s="205"/>
    </row>
    <row r="2041" spans="26:26">
      <c r="Z2041" s="205"/>
    </row>
    <row r="2042" spans="26:26">
      <c r="Z2042" s="205"/>
    </row>
    <row r="2043" spans="26:26">
      <c r="Z2043" s="205"/>
    </row>
    <row r="2044" spans="26:26">
      <c r="Z2044" s="205"/>
    </row>
    <row r="2045" spans="26:26">
      <c r="Z2045" s="205"/>
    </row>
    <row r="2046" spans="26:26">
      <c r="Z2046" s="205"/>
    </row>
    <row r="2047" spans="26:26">
      <c r="Z2047" s="205"/>
    </row>
    <row r="2048" spans="26:26">
      <c r="Z2048" s="205"/>
    </row>
    <row r="2049" spans="26:26">
      <c r="Z2049" s="205"/>
    </row>
    <row r="2050" spans="26:26">
      <c r="Z2050" s="205"/>
    </row>
    <row r="2051" spans="26:26">
      <c r="Z2051" s="205"/>
    </row>
    <row r="2052" spans="26:26">
      <c r="Z2052" s="205"/>
    </row>
    <row r="2053" spans="26:26">
      <c r="Z2053" s="205"/>
    </row>
    <row r="2054" spans="26:26">
      <c r="Z2054" s="205"/>
    </row>
    <row r="2055" spans="26:26">
      <c r="Z2055" s="205"/>
    </row>
    <row r="2056" spans="26:26">
      <c r="Z2056" s="205"/>
    </row>
    <row r="2057" spans="26:26">
      <c r="Z2057" s="205"/>
    </row>
    <row r="2058" spans="26:26">
      <c r="Z2058" s="205"/>
    </row>
    <row r="2059" spans="26:26">
      <c r="Z2059" s="205"/>
    </row>
    <row r="2060" spans="26:26">
      <c r="Z2060" s="205"/>
    </row>
    <row r="2061" spans="26:26">
      <c r="Z2061" s="205"/>
    </row>
    <row r="2062" spans="26:26">
      <c r="Z2062" s="205"/>
    </row>
    <row r="2063" spans="26:26">
      <c r="Z2063" s="205"/>
    </row>
    <row r="2064" spans="26:26">
      <c r="Z2064" s="205"/>
    </row>
    <row r="2065" spans="26:26">
      <c r="Z2065" s="205"/>
    </row>
    <row r="2066" spans="26:26">
      <c r="Z2066" s="205"/>
    </row>
    <row r="2067" spans="26:26">
      <c r="Z2067" s="205"/>
    </row>
    <row r="2068" spans="26:26">
      <c r="Z2068" s="205"/>
    </row>
    <row r="2069" spans="26:26">
      <c r="Z2069" s="205"/>
    </row>
    <row r="2070" spans="26:26">
      <c r="Z2070" s="205"/>
    </row>
    <row r="2071" spans="26:26">
      <c r="Z2071" s="205"/>
    </row>
    <row r="2072" spans="26:26">
      <c r="Z2072" s="205"/>
    </row>
    <row r="2073" spans="26:26">
      <c r="Z2073" s="205"/>
    </row>
    <row r="2074" spans="26:26">
      <c r="Z2074" s="205"/>
    </row>
    <row r="2075" spans="26:26">
      <c r="Z2075" s="205"/>
    </row>
    <row r="2076" spans="26:26">
      <c r="Z2076" s="205"/>
    </row>
    <row r="2077" spans="26:26">
      <c r="Z2077" s="205"/>
    </row>
    <row r="2078" spans="26:26">
      <c r="Z2078" s="205"/>
    </row>
    <row r="2079" spans="26:26">
      <c r="Z2079" s="205"/>
    </row>
    <row r="2080" spans="26:26">
      <c r="Z2080" s="205"/>
    </row>
    <row r="2081" spans="26:26">
      <c r="Z2081" s="205"/>
    </row>
    <row r="2082" spans="26:26">
      <c r="Z2082" s="205"/>
    </row>
    <row r="2083" spans="26:26">
      <c r="Z2083" s="205"/>
    </row>
    <row r="2084" spans="26:26">
      <c r="Z2084" s="205"/>
    </row>
    <row r="2085" spans="26:26">
      <c r="Z2085" s="205"/>
    </row>
    <row r="2086" spans="26:26">
      <c r="Z2086" s="205"/>
    </row>
    <row r="2087" spans="26:26">
      <c r="Z2087" s="205"/>
    </row>
    <row r="2088" spans="26:26">
      <c r="Z2088" s="205"/>
    </row>
    <row r="2089" spans="26:26">
      <c r="Z2089" s="205"/>
    </row>
    <row r="2090" spans="26:26">
      <c r="Z2090" s="205"/>
    </row>
    <row r="2091" spans="26:26">
      <c r="Z2091" s="205"/>
    </row>
    <row r="2092" spans="26:26">
      <c r="Z2092" s="205"/>
    </row>
    <row r="2093" spans="26:26">
      <c r="Z2093" s="205"/>
    </row>
    <row r="2094" spans="26:26">
      <c r="Z2094" s="205"/>
    </row>
    <row r="2095" spans="26:26">
      <c r="Z2095" s="205"/>
    </row>
    <row r="2096" spans="26:26">
      <c r="Z2096" s="205"/>
    </row>
    <row r="2097" spans="26:26">
      <c r="Z2097" s="205"/>
    </row>
    <row r="2098" spans="26:26">
      <c r="Z2098" s="205"/>
    </row>
    <row r="2099" spans="26:26">
      <c r="Z2099" s="205"/>
    </row>
    <row r="2100" spans="26:26">
      <c r="Z2100" s="205"/>
    </row>
    <row r="2101" spans="26:26">
      <c r="Z2101" s="205"/>
    </row>
    <row r="2102" spans="26:26">
      <c r="Z2102" s="205"/>
    </row>
    <row r="2103" spans="26:26">
      <c r="Z2103" s="205"/>
    </row>
    <row r="2104" spans="26:26">
      <c r="Z2104" s="205"/>
    </row>
    <row r="2105" spans="26:26">
      <c r="Z2105" s="205"/>
    </row>
    <row r="2106" spans="26:26">
      <c r="Z2106" s="205"/>
    </row>
    <row r="2107" spans="26:26">
      <c r="Z2107" s="205"/>
    </row>
    <row r="2108" spans="26:26">
      <c r="Z2108" s="205"/>
    </row>
    <row r="2109" spans="26:26">
      <c r="Z2109" s="205"/>
    </row>
    <row r="2110" spans="26:26">
      <c r="Z2110" s="205"/>
    </row>
    <row r="2111" spans="26:26">
      <c r="Z2111" s="205"/>
    </row>
    <row r="2112" spans="26:26">
      <c r="Z2112" s="205"/>
    </row>
    <row r="2113" spans="26:26">
      <c r="Z2113" s="205"/>
    </row>
    <row r="2114" spans="26:26">
      <c r="Z2114" s="205"/>
    </row>
    <row r="2115" spans="26:26">
      <c r="Z2115" s="205"/>
    </row>
    <row r="2116" spans="26:26">
      <c r="Z2116" s="205"/>
    </row>
    <row r="2117" spans="26:26">
      <c r="Z2117" s="205"/>
    </row>
    <row r="2118" spans="26:26">
      <c r="Z2118" s="205"/>
    </row>
    <row r="2119" spans="26:26">
      <c r="Z2119" s="205"/>
    </row>
    <row r="2120" spans="26:26">
      <c r="Z2120" s="205"/>
    </row>
    <row r="2121" spans="26:26">
      <c r="Z2121" s="205"/>
    </row>
    <row r="2122" spans="26:26">
      <c r="Z2122" s="205"/>
    </row>
    <row r="2123" spans="26:26">
      <c r="Z2123" s="205"/>
    </row>
    <row r="2124" spans="26:26">
      <c r="Z2124" s="205"/>
    </row>
    <row r="2125" spans="26:26">
      <c r="Z2125" s="205"/>
    </row>
    <row r="2126" spans="26:26">
      <c r="Z2126" s="205"/>
    </row>
    <row r="2127" spans="26:26">
      <c r="Z2127" s="205"/>
    </row>
    <row r="2128" spans="26:26">
      <c r="Z2128" s="205"/>
    </row>
    <row r="2129" spans="26:26">
      <c r="Z2129" s="205"/>
    </row>
    <row r="2130" spans="26:26">
      <c r="Z2130" s="205"/>
    </row>
    <row r="2131" spans="26:26">
      <c r="Z2131" s="205"/>
    </row>
    <row r="2132" spans="26:26">
      <c r="Z2132" s="205"/>
    </row>
    <row r="2133" spans="26:26">
      <c r="Z2133" s="205"/>
    </row>
    <row r="2134" spans="26:26">
      <c r="Z2134" s="205"/>
    </row>
    <row r="2135" spans="26:26">
      <c r="Z2135" s="205"/>
    </row>
    <row r="2136" spans="26:26">
      <c r="Z2136" s="205"/>
    </row>
    <row r="2137" spans="26:26">
      <c r="Z2137" s="205"/>
    </row>
    <row r="2138" spans="26:26">
      <c r="Z2138" s="205"/>
    </row>
    <row r="2139" spans="26:26">
      <c r="Z2139" s="205"/>
    </row>
    <row r="2140" spans="26:26">
      <c r="Z2140" s="205"/>
    </row>
    <row r="2141" spans="26:26">
      <c r="Z2141" s="205"/>
    </row>
    <row r="2142" spans="26:26">
      <c r="Z2142" s="205"/>
    </row>
    <row r="2143" spans="26:26">
      <c r="Z2143" s="205"/>
    </row>
    <row r="2144" spans="26:26">
      <c r="Z2144" s="205"/>
    </row>
    <row r="2145" spans="26:26">
      <c r="Z2145" s="205"/>
    </row>
    <row r="2146" spans="26:26">
      <c r="Z2146" s="205"/>
    </row>
    <row r="2147" spans="26:26">
      <c r="Z2147" s="205"/>
    </row>
    <row r="2148" spans="26:26">
      <c r="Z2148" s="205"/>
    </row>
    <row r="2149" spans="26:26">
      <c r="Z2149" s="205"/>
    </row>
    <row r="2150" spans="26:26">
      <c r="Z2150" s="205"/>
    </row>
    <row r="2151" spans="26:26">
      <c r="Z2151" s="205"/>
    </row>
    <row r="2152" spans="26:26">
      <c r="Z2152" s="205"/>
    </row>
    <row r="2153" spans="26:26">
      <c r="Z2153" s="205"/>
    </row>
    <row r="2154" spans="26:26">
      <c r="Z2154" s="205"/>
    </row>
    <row r="2155" spans="26:26">
      <c r="Z2155" s="205"/>
    </row>
    <row r="2156" spans="26:26">
      <c r="Z2156" s="205"/>
    </row>
    <row r="2157" spans="26:26">
      <c r="Z2157" s="205"/>
    </row>
    <row r="2158" spans="26:26">
      <c r="Z2158" s="205"/>
    </row>
    <row r="2159" spans="26:26">
      <c r="Z2159" s="205"/>
    </row>
    <row r="2160" spans="26:26">
      <c r="Z2160" s="205"/>
    </row>
    <row r="2161" spans="26:26">
      <c r="Z2161" s="205"/>
    </row>
    <row r="2162" spans="26:26">
      <c r="Z2162" s="205"/>
    </row>
    <row r="2163" spans="26:26">
      <c r="Z2163" s="205"/>
    </row>
    <row r="2164" spans="26:26">
      <c r="Z2164" s="205"/>
    </row>
    <row r="2165" spans="26:26">
      <c r="Z2165" s="205"/>
    </row>
    <row r="2166" spans="26:26">
      <c r="Z2166" s="205"/>
    </row>
    <row r="2167" spans="26:26">
      <c r="Z2167" s="205"/>
    </row>
    <row r="2168" spans="26:26">
      <c r="Z2168" s="205"/>
    </row>
    <row r="2169" spans="26:26">
      <c r="Z2169" s="205"/>
    </row>
    <row r="2170" spans="26:26">
      <c r="Z2170" s="205"/>
    </row>
    <row r="2171" spans="26:26">
      <c r="Z2171" s="205"/>
    </row>
    <row r="2172" spans="26:26">
      <c r="Z2172" s="205"/>
    </row>
    <row r="2173" spans="26:26">
      <c r="Z2173" s="205"/>
    </row>
    <row r="2174" spans="26:26">
      <c r="Z2174" s="205"/>
    </row>
    <row r="2175" spans="26:26">
      <c r="Z2175" s="205"/>
    </row>
    <row r="2176" spans="26:26">
      <c r="Z2176" s="205"/>
    </row>
    <row r="2177" spans="26:26">
      <c r="Z2177" s="205"/>
    </row>
    <row r="2178" spans="26:26">
      <c r="Z2178" s="205"/>
    </row>
    <row r="2179" spans="26:26">
      <c r="Z2179" s="205"/>
    </row>
    <row r="2180" spans="26:26">
      <c r="Z2180" s="205"/>
    </row>
    <row r="2181" spans="26:26">
      <c r="Z2181" s="205"/>
    </row>
    <row r="2182" spans="26:26">
      <c r="Z2182" s="205"/>
    </row>
    <row r="2183" spans="26:26">
      <c r="Z2183" s="205"/>
    </row>
    <row r="2184" spans="26:26">
      <c r="Z2184" s="205"/>
    </row>
    <row r="2185" spans="26:26">
      <c r="Z2185" s="205"/>
    </row>
    <row r="2186" spans="26:26">
      <c r="Z2186" s="205"/>
    </row>
    <row r="2187" spans="26:26">
      <c r="Z2187" s="205"/>
    </row>
    <row r="2188" spans="26:26">
      <c r="Z2188" s="205"/>
    </row>
    <row r="2189" spans="26:26">
      <c r="Z2189" s="205"/>
    </row>
    <row r="2190" spans="26:26">
      <c r="Z2190" s="205"/>
    </row>
    <row r="2191" spans="26:26">
      <c r="Z2191" s="205"/>
    </row>
    <row r="2192" spans="26:26">
      <c r="Z2192" s="205"/>
    </row>
    <row r="2193" spans="26:26">
      <c r="Z2193" s="205"/>
    </row>
    <row r="2194" spans="26:26">
      <c r="Z2194" s="205"/>
    </row>
    <row r="2195" spans="26:26">
      <c r="Z2195" s="205"/>
    </row>
    <row r="2196" spans="26:26">
      <c r="Z2196" s="205"/>
    </row>
    <row r="2197" spans="26:26">
      <c r="Z2197" s="205"/>
    </row>
    <row r="2198" spans="26:26">
      <c r="Z2198" s="205"/>
    </row>
    <row r="2199" spans="26:26">
      <c r="Z2199" s="205"/>
    </row>
    <row r="2200" spans="26:26">
      <c r="Z2200" s="205"/>
    </row>
    <row r="2201" spans="26:26">
      <c r="Z2201" s="205"/>
    </row>
    <row r="2202" spans="26:26">
      <c r="Z2202" s="205"/>
    </row>
    <row r="2203" spans="26:26">
      <c r="Z2203" s="205"/>
    </row>
    <row r="2204" spans="26:26">
      <c r="Z2204" s="205"/>
    </row>
    <row r="2205" spans="26:26">
      <c r="Z2205" s="205"/>
    </row>
    <row r="2206" spans="26:26">
      <c r="Z2206" s="205"/>
    </row>
    <row r="2207" spans="26:26">
      <c r="Z2207" s="205"/>
    </row>
    <row r="2208" spans="26:26">
      <c r="Z2208" s="205"/>
    </row>
    <row r="2209" spans="26:26">
      <c r="Z2209" s="205"/>
    </row>
    <row r="2210" spans="26:26">
      <c r="Z2210" s="205"/>
    </row>
    <row r="2211" spans="26:26">
      <c r="Z2211" s="205"/>
    </row>
    <row r="2212" spans="26:26">
      <c r="Z2212" s="205"/>
    </row>
    <row r="2213" spans="26:26">
      <c r="Z2213" s="205"/>
    </row>
    <row r="2214" spans="26:26">
      <c r="Z2214" s="205"/>
    </row>
    <row r="2215" spans="26:26">
      <c r="Z2215" s="205"/>
    </row>
    <row r="2216" spans="26:26">
      <c r="Z2216" s="205"/>
    </row>
    <row r="2217" spans="26:26">
      <c r="Z2217" s="205"/>
    </row>
    <row r="2218" spans="26:26">
      <c r="Z2218" s="205"/>
    </row>
    <row r="2219" spans="26:26">
      <c r="Z2219" s="205"/>
    </row>
    <row r="2220" spans="26:26">
      <c r="Z2220" s="205"/>
    </row>
    <row r="2221" spans="26:26">
      <c r="Z2221" s="205"/>
    </row>
    <row r="2222" spans="26:26">
      <c r="Z2222" s="205"/>
    </row>
    <row r="2223" spans="26:26">
      <c r="Z2223" s="205"/>
    </row>
    <row r="2224" spans="26:26">
      <c r="Z2224" s="205"/>
    </row>
    <row r="2225" spans="26:26">
      <c r="Z2225" s="205"/>
    </row>
    <row r="2226" spans="26:26">
      <c r="Z2226" s="205"/>
    </row>
    <row r="2227" spans="26:26">
      <c r="Z2227" s="205"/>
    </row>
    <row r="2228" spans="26:26">
      <c r="Z2228" s="205"/>
    </row>
    <row r="2229" spans="26:26">
      <c r="Z2229" s="205"/>
    </row>
    <row r="2230" spans="26:26">
      <c r="Z2230" s="205"/>
    </row>
    <row r="2231" spans="26:26">
      <c r="Z2231" s="205"/>
    </row>
    <row r="2232" spans="26:26">
      <c r="Z2232" s="205"/>
    </row>
    <row r="2233" spans="26:26">
      <c r="Z2233" s="205"/>
    </row>
    <row r="2234" spans="26:26">
      <c r="Z2234" s="205"/>
    </row>
    <row r="2235" spans="26:26">
      <c r="Z2235" s="205"/>
    </row>
    <row r="2236" spans="26:26">
      <c r="Z2236" s="205"/>
    </row>
    <row r="2237" spans="26:26">
      <c r="Z2237" s="205"/>
    </row>
    <row r="2238" spans="26:26">
      <c r="Z2238" s="205"/>
    </row>
    <row r="2239" spans="26:26">
      <c r="Z2239" s="205"/>
    </row>
    <row r="2240" spans="26:26">
      <c r="Z2240" s="205"/>
    </row>
    <row r="2241" spans="26:26">
      <c r="Z2241" s="205"/>
    </row>
    <row r="2242" spans="26:26">
      <c r="Z2242" s="205"/>
    </row>
    <row r="2243" spans="26:26">
      <c r="Z2243" s="205"/>
    </row>
    <row r="2244" spans="26:26">
      <c r="Z2244" s="205"/>
    </row>
    <row r="2245" spans="26:26">
      <c r="Z2245" s="205"/>
    </row>
    <row r="2246" spans="26:26">
      <c r="Z2246" s="205"/>
    </row>
    <row r="2247" spans="26:26">
      <c r="Z2247" s="205"/>
    </row>
    <row r="2248" spans="26:26">
      <c r="Z2248" s="205"/>
    </row>
    <row r="2249" spans="26:26">
      <c r="Z2249" s="205"/>
    </row>
    <row r="2250" spans="26:26">
      <c r="Z2250" s="205"/>
    </row>
    <row r="2251" spans="26:26">
      <c r="Z2251" s="205"/>
    </row>
    <row r="2252" spans="26:26">
      <c r="Z2252" s="205"/>
    </row>
    <row r="2253" spans="26:26">
      <c r="Z2253" s="205"/>
    </row>
    <row r="2254" spans="26:26">
      <c r="Z2254" s="205"/>
    </row>
    <row r="2255" spans="26:26">
      <c r="Z2255" s="205"/>
    </row>
    <row r="2256" spans="26:26">
      <c r="Z2256" s="205"/>
    </row>
    <row r="2257" spans="26:26">
      <c r="Z2257" s="205"/>
    </row>
    <row r="2258" spans="26:26">
      <c r="Z2258" s="205"/>
    </row>
    <row r="2259" spans="26:26">
      <c r="Z2259" s="205"/>
    </row>
    <row r="2260" spans="26:26">
      <c r="Z2260" s="205"/>
    </row>
    <row r="2261" spans="26:26">
      <c r="Z2261" s="205"/>
    </row>
    <row r="2262" spans="26:26">
      <c r="Z2262" s="205"/>
    </row>
    <row r="2263" spans="26:26">
      <c r="Z2263" s="205"/>
    </row>
    <row r="2264" spans="26:26">
      <c r="Z2264" s="205"/>
    </row>
    <row r="2265" spans="26:26">
      <c r="Z2265" s="205"/>
    </row>
    <row r="2266" spans="26:26">
      <c r="Z2266" s="205"/>
    </row>
    <row r="2267" spans="26:26">
      <c r="Z2267" s="205"/>
    </row>
    <row r="2268" spans="26:26">
      <c r="Z2268" s="205"/>
    </row>
    <row r="2269" spans="26:26">
      <c r="Z2269" s="205"/>
    </row>
    <row r="2270" spans="26:26">
      <c r="Z2270" s="205"/>
    </row>
    <row r="2271" spans="26:26">
      <c r="Z2271" s="205"/>
    </row>
    <row r="2272" spans="26:26">
      <c r="Z2272" s="205"/>
    </row>
    <row r="2273" spans="26:26">
      <c r="Z2273" s="205"/>
    </row>
    <row r="2274" spans="26:26">
      <c r="Z2274" s="205"/>
    </row>
    <row r="2275" spans="26:26">
      <c r="Z2275" s="205"/>
    </row>
    <row r="2276" spans="26:26">
      <c r="Z2276" s="205"/>
    </row>
    <row r="2277" spans="26:26">
      <c r="Z2277" s="205"/>
    </row>
    <row r="2278" spans="26:26">
      <c r="Z2278" s="205"/>
    </row>
    <row r="2279" spans="26:26">
      <c r="Z2279" s="205"/>
    </row>
    <row r="2280" spans="26:26">
      <c r="Z2280" s="205"/>
    </row>
    <row r="2281" spans="26:26">
      <c r="Z2281" s="205"/>
    </row>
    <row r="2282" spans="26:26">
      <c r="Z2282" s="205"/>
    </row>
    <row r="2283" spans="26:26">
      <c r="Z2283" s="205"/>
    </row>
    <row r="2284" spans="26:26">
      <c r="Z2284" s="205"/>
    </row>
    <row r="2285" spans="26:26">
      <c r="Z2285" s="205"/>
    </row>
    <row r="2286" spans="26:26">
      <c r="Z2286" s="205"/>
    </row>
    <row r="2287" spans="26:26">
      <c r="Z2287" s="205"/>
    </row>
    <row r="2288" spans="26:26">
      <c r="Z2288" s="205"/>
    </row>
    <row r="2289" spans="26:26">
      <c r="Z2289" s="205"/>
    </row>
    <row r="2290" spans="26:26">
      <c r="Z2290" s="205"/>
    </row>
    <row r="2291" spans="26:26">
      <c r="Z2291" s="205"/>
    </row>
    <row r="2292" spans="26:26">
      <c r="Z2292" s="205"/>
    </row>
    <row r="2293" spans="26:26">
      <c r="Z2293" s="205"/>
    </row>
    <row r="2294" spans="26:26">
      <c r="Z2294" s="205"/>
    </row>
    <row r="2295" spans="26:26">
      <c r="Z2295" s="205"/>
    </row>
    <row r="2296" spans="26:26">
      <c r="Z2296" s="205"/>
    </row>
    <row r="2297" spans="26:26">
      <c r="Z2297" s="205"/>
    </row>
    <row r="2298" spans="26:26">
      <c r="Z2298" s="205"/>
    </row>
    <row r="2299" spans="26:26">
      <c r="Z2299" s="205"/>
    </row>
    <row r="2300" spans="26:26">
      <c r="Z2300" s="205"/>
    </row>
    <row r="2301" spans="26:26">
      <c r="Z2301" s="205"/>
    </row>
    <row r="2302" spans="26:26">
      <c r="Z2302" s="205"/>
    </row>
    <row r="2303" spans="26:26">
      <c r="Z2303" s="205"/>
    </row>
    <row r="2304" spans="26:26">
      <c r="Z2304" s="205"/>
    </row>
    <row r="2305" spans="26:26">
      <c r="Z2305" s="205"/>
    </row>
    <row r="2306" spans="26:26">
      <c r="Z2306" s="205"/>
    </row>
    <row r="2307" spans="26:26">
      <c r="Z2307" s="205"/>
    </row>
    <row r="2308" spans="26:26">
      <c r="Z2308" s="205"/>
    </row>
    <row r="2309" spans="26:26">
      <c r="Z2309" s="205"/>
    </row>
    <row r="2310" spans="26:26">
      <c r="Z2310" s="205"/>
    </row>
    <row r="2311" spans="26:26">
      <c r="Z2311" s="205"/>
    </row>
    <row r="2312" spans="26:26">
      <c r="Z2312" s="205"/>
    </row>
    <row r="2313" spans="26:26">
      <c r="Z2313" s="205"/>
    </row>
    <row r="2314" spans="26:26">
      <c r="Z2314" s="205"/>
    </row>
    <row r="2315" spans="26:26">
      <c r="Z2315" s="205"/>
    </row>
    <row r="2316" spans="26:26">
      <c r="Z2316" s="205"/>
    </row>
    <row r="2317" spans="26:26">
      <c r="Z2317" s="205"/>
    </row>
    <row r="2318" spans="26:26">
      <c r="Z2318" s="205"/>
    </row>
    <row r="2319" spans="26:26">
      <c r="Z2319" s="205"/>
    </row>
    <row r="2320" spans="26:26">
      <c r="Z2320" s="205"/>
    </row>
    <row r="2321" spans="26:26">
      <c r="Z2321" s="205"/>
    </row>
    <row r="2322" spans="26:26">
      <c r="Z2322" s="205"/>
    </row>
    <row r="2323" spans="26:26">
      <c r="Z2323" s="205"/>
    </row>
    <row r="2324" spans="26:26">
      <c r="Z2324" s="205"/>
    </row>
    <row r="2325" spans="26:26">
      <c r="Z2325" s="205"/>
    </row>
    <row r="2326" spans="26:26">
      <c r="Z2326" s="205"/>
    </row>
    <row r="2327" spans="26:26">
      <c r="Z2327" s="205"/>
    </row>
    <row r="2328" spans="26:26">
      <c r="Z2328" s="205"/>
    </row>
    <row r="2329" spans="26:26">
      <c r="Z2329" s="205"/>
    </row>
    <row r="2330" spans="26:26">
      <c r="Z2330" s="205"/>
    </row>
    <row r="2331" spans="26:26">
      <c r="Z2331" s="205"/>
    </row>
    <row r="2332" spans="26:26">
      <c r="Z2332" s="205"/>
    </row>
    <row r="2333" spans="26:26">
      <c r="Z2333" s="205"/>
    </row>
    <row r="2334" spans="26:26">
      <c r="Z2334" s="205"/>
    </row>
    <row r="2335" spans="26:26">
      <c r="Z2335" s="205"/>
    </row>
    <row r="2336" spans="26:26">
      <c r="Z2336" s="205"/>
    </row>
    <row r="2337" spans="26:26">
      <c r="Z2337" s="205"/>
    </row>
    <row r="2338" spans="26:26">
      <c r="Z2338" s="205"/>
    </row>
    <row r="2339" spans="26:26">
      <c r="Z2339" s="205"/>
    </row>
    <row r="2340" spans="26:26">
      <c r="Z2340" s="205"/>
    </row>
    <row r="2341" spans="26:26">
      <c r="Z2341" s="205"/>
    </row>
    <row r="2342" spans="26:26">
      <c r="Z2342" s="205"/>
    </row>
    <row r="2343" spans="26:26">
      <c r="Z2343" s="205"/>
    </row>
    <row r="2344" spans="26:26">
      <c r="Z2344" s="205"/>
    </row>
    <row r="2345" spans="26:26">
      <c r="Z2345" s="205"/>
    </row>
    <row r="2346" spans="26:26">
      <c r="Z2346" s="205"/>
    </row>
    <row r="2347" spans="26:26">
      <c r="Z2347" s="205"/>
    </row>
    <row r="2348" spans="26:26">
      <c r="Z2348" s="205"/>
    </row>
    <row r="2349" spans="26:26">
      <c r="Z2349" s="205"/>
    </row>
    <row r="2350" spans="26:26">
      <c r="Z2350" s="205"/>
    </row>
    <row r="2351" spans="26:26">
      <c r="Z2351" s="205"/>
    </row>
    <row r="2352" spans="26:26">
      <c r="Z2352" s="205"/>
    </row>
    <row r="2353" spans="26:26">
      <c r="Z2353" s="205"/>
    </row>
    <row r="2354" spans="26:26">
      <c r="Z2354" s="205"/>
    </row>
    <row r="2355" spans="26:26">
      <c r="Z2355" s="205"/>
    </row>
    <row r="2356" spans="26:26">
      <c r="Z2356" s="205"/>
    </row>
    <row r="2357" spans="26:26">
      <c r="Z2357" s="205"/>
    </row>
    <row r="2358" spans="26:26">
      <c r="Z2358" s="205"/>
    </row>
    <row r="2359" spans="26:26">
      <c r="Z2359" s="205"/>
    </row>
    <row r="2360" spans="26:26">
      <c r="Z2360" s="205"/>
    </row>
    <row r="2361" spans="26:26">
      <c r="Z2361" s="205"/>
    </row>
    <row r="2362" spans="26:26">
      <c r="Z2362" s="205"/>
    </row>
    <row r="2363" spans="26:26">
      <c r="Z2363" s="205"/>
    </row>
    <row r="2364" spans="26:26">
      <c r="Z2364" s="205"/>
    </row>
    <row r="2365" spans="26:26">
      <c r="Z2365" s="205"/>
    </row>
    <row r="2366" spans="26:26">
      <c r="Z2366" s="205"/>
    </row>
    <row r="2367" spans="26:26">
      <c r="Z2367" s="205"/>
    </row>
    <row r="2368" spans="26:26">
      <c r="Z2368" s="205"/>
    </row>
    <row r="2369" spans="26:26">
      <c r="Z2369" s="205"/>
    </row>
    <row r="2370" spans="26:26">
      <c r="Z2370" s="205"/>
    </row>
    <row r="2371" spans="26:26">
      <c r="Z2371" s="205"/>
    </row>
    <row r="2372" spans="26:26">
      <c r="Z2372" s="205"/>
    </row>
    <row r="2373" spans="26:26">
      <c r="Z2373" s="205"/>
    </row>
    <row r="2374" spans="26:26">
      <c r="Z2374" s="205"/>
    </row>
    <row r="2375" spans="26:26">
      <c r="Z2375" s="205"/>
    </row>
    <row r="2376" spans="26:26">
      <c r="Z2376" s="205"/>
    </row>
    <row r="2377" spans="26:26">
      <c r="Z2377" s="205"/>
    </row>
    <row r="2378" spans="26:26">
      <c r="Z2378" s="205"/>
    </row>
    <row r="2379" spans="26:26">
      <c r="Z2379" s="205"/>
    </row>
    <row r="2380" spans="26:26">
      <c r="Z2380" s="205"/>
    </row>
    <row r="2381" spans="26:26">
      <c r="Z2381" s="205"/>
    </row>
    <row r="2382" spans="26:26">
      <c r="Z2382" s="205"/>
    </row>
    <row r="2383" spans="26:26">
      <c r="Z2383" s="205"/>
    </row>
    <row r="2384" spans="26:26">
      <c r="Z2384" s="205"/>
    </row>
    <row r="2385" spans="26:26">
      <c r="Z2385" s="205"/>
    </row>
    <row r="2386" spans="26:26">
      <c r="Z2386" s="205"/>
    </row>
    <row r="2387" spans="26:26">
      <c r="Z2387" s="205"/>
    </row>
    <row r="2388" spans="26:26">
      <c r="Z2388" s="205"/>
    </row>
    <row r="2389" spans="26:26">
      <c r="Z2389" s="205"/>
    </row>
    <row r="2390" spans="26:26">
      <c r="Z2390" s="205"/>
    </row>
    <row r="2391" spans="26:26">
      <c r="Z2391" s="205"/>
    </row>
    <row r="2392" spans="26:26">
      <c r="Z2392" s="205"/>
    </row>
    <row r="2393" spans="26:26">
      <c r="Z2393" s="205"/>
    </row>
    <row r="2394" spans="26:26">
      <c r="Z2394" s="205"/>
    </row>
    <row r="2395" spans="26:26">
      <c r="Z2395" s="205"/>
    </row>
    <row r="2396" spans="26:26">
      <c r="Z2396" s="205"/>
    </row>
    <row r="2397" spans="26:26">
      <c r="Z2397" s="205"/>
    </row>
    <row r="2398" spans="26:26">
      <c r="Z2398" s="205"/>
    </row>
    <row r="2399" spans="26:26">
      <c r="Z2399" s="205"/>
    </row>
    <row r="2400" spans="26:26">
      <c r="Z2400" s="205"/>
    </row>
    <row r="2401" spans="26:26">
      <c r="Z2401" s="205"/>
    </row>
    <row r="2402" spans="26:26">
      <c r="Z2402" s="205"/>
    </row>
    <row r="2403" spans="26:26">
      <c r="Z2403" s="205"/>
    </row>
    <row r="2404" spans="26:26">
      <c r="Z2404" s="205"/>
    </row>
    <row r="2405" spans="26:26">
      <c r="Z2405" s="205"/>
    </row>
    <row r="2406" spans="26:26">
      <c r="Z2406" s="205"/>
    </row>
    <row r="2407" spans="26:26">
      <c r="Z2407" s="205"/>
    </row>
    <row r="2408" spans="26:26">
      <c r="Z2408" s="205"/>
    </row>
    <row r="2409" spans="26:26">
      <c r="Z2409" s="205"/>
    </row>
    <row r="2410" spans="26:26">
      <c r="Z2410" s="205"/>
    </row>
    <row r="2411" spans="26:26">
      <c r="Z2411" s="205"/>
    </row>
    <row r="2412" spans="26:26">
      <c r="Z2412" s="205"/>
    </row>
    <row r="2413" spans="26:26">
      <c r="Z2413" s="205"/>
    </row>
    <row r="2414" spans="26:26">
      <c r="Z2414" s="205"/>
    </row>
    <row r="2415" spans="26:26">
      <c r="Z2415" s="205"/>
    </row>
    <row r="2416" spans="26:26">
      <c r="Z2416" s="205"/>
    </row>
    <row r="2417" spans="26:26">
      <c r="Z2417" s="205"/>
    </row>
    <row r="2418" spans="26:26">
      <c r="Z2418" s="205"/>
    </row>
    <row r="2419" spans="26:26">
      <c r="Z2419" s="205"/>
    </row>
    <row r="2420" spans="26:26">
      <c r="Z2420" s="205"/>
    </row>
    <row r="2421" spans="26:26">
      <c r="Z2421" s="205"/>
    </row>
    <row r="2422" spans="26:26">
      <c r="Z2422" s="205"/>
    </row>
    <row r="2423" spans="26:26">
      <c r="Z2423" s="205"/>
    </row>
    <row r="2424" spans="26:26">
      <c r="Z2424" s="205"/>
    </row>
    <row r="2425" spans="26:26">
      <c r="Z2425" s="205"/>
    </row>
    <row r="2426" spans="26:26">
      <c r="Z2426" s="205"/>
    </row>
    <row r="2427" spans="26:26">
      <c r="Z2427" s="205"/>
    </row>
    <row r="2428" spans="26:26">
      <c r="Z2428" s="205"/>
    </row>
    <row r="2429" spans="26:26">
      <c r="Z2429" s="205"/>
    </row>
    <row r="2430" spans="26:26">
      <c r="Z2430" s="205"/>
    </row>
    <row r="2431" spans="26:26">
      <c r="Z2431" s="205"/>
    </row>
    <row r="2432" spans="26:26">
      <c r="Z2432" s="205"/>
    </row>
    <row r="2433" spans="26:26">
      <c r="Z2433" s="205"/>
    </row>
    <row r="2434" spans="26:26">
      <c r="Z2434" s="205"/>
    </row>
    <row r="2435" spans="26:26">
      <c r="Z2435" s="205"/>
    </row>
    <row r="2436" spans="26:26">
      <c r="Z2436" s="205"/>
    </row>
    <row r="2437" spans="26:26">
      <c r="Z2437" s="205"/>
    </row>
    <row r="2438" spans="26:26">
      <c r="Z2438" s="205"/>
    </row>
    <row r="2439" spans="26:26">
      <c r="Z2439" s="205"/>
    </row>
    <row r="2440" spans="26:26">
      <c r="Z2440" s="205"/>
    </row>
    <row r="2441" spans="26:26">
      <c r="Z2441" s="205"/>
    </row>
    <row r="2442" spans="26:26">
      <c r="Z2442" s="205"/>
    </row>
    <row r="2443" spans="26:26">
      <c r="Z2443" s="205"/>
    </row>
    <row r="2444" spans="26:26">
      <c r="Z2444" s="205"/>
    </row>
    <row r="2445" spans="26:26">
      <c r="Z2445" s="205"/>
    </row>
    <row r="2446" spans="26:26">
      <c r="Z2446" s="205"/>
    </row>
    <row r="2447" spans="26:26">
      <c r="Z2447" s="205"/>
    </row>
    <row r="2448" spans="26:26">
      <c r="Z2448" s="205"/>
    </row>
    <row r="2449" spans="26:26">
      <c r="Z2449" s="205"/>
    </row>
    <row r="2450" spans="26:26">
      <c r="Z2450" s="205"/>
    </row>
    <row r="2451" spans="26:26">
      <c r="Z2451" s="205"/>
    </row>
    <row r="2452" spans="26:26">
      <c r="Z2452" s="205"/>
    </row>
    <row r="2453" spans="26:26">
      <c r="Z2453" s="205"/>
    </row>
    <row r="2454" spans="26:26">
      <c r="Z2454" s="205"/>
    </row>
    <row r="2455" spans="26:26">
      <c r="Z2455" s="205"/>
    </row>
    <row r="2456" spans="26:26">
      <c r="Z2456" s="205"/>
    </row>
    <row r="2457" spans="26:26">
      <c r="Z2457" s="205"/>
    </row>
    <row r="2458" spans="26:26">
      <c r="Z2458" s="205"/>
    </row>
    <row r="2459" spans="26:26">
      <c r="Z2459" s="205"/>
    </row>
    <row r="2460" spans="26:26">
      <c r="Z2460" s="205"/>
    </row>
    <row r="2461" spans="26:26">
      <c r="Z2461" s="205"/>
    </row>
    <row r="2462" spans="26:26">
      <c r="Z2462" s="205"/>
    </row>
    <row r="2463" spans="26:26">
      <c r="Z2463" s="205"/>
    </row>
    <row r="2464" spans="26:26">
      <c r="Z2464" s="205"/>
    </row>
    <row r="2465" spans="26:26">
      <c r="Z2465" s="205"/>
    </row>
    <row r="2466" spans="26:26">
      <c r="Z2466" s="205"/>
    </row>
    <row r="2467" spans="26:26">
      <c r="Z2467" s="205"/>
    </row>
    <row r="2468" spans="26:26">
      <c r="Z2468" s="205"/>
    </row>
    <row r="2469" spans="26:26">
      <c r="Z2469" s="205"/>
    </row>
    <row r="2470" spans="26:26">
      <c r="Z2470" s="205"/>
    </row>
    <row r="2471" spans="26:26">
      <c r="Z2471" s="205"/>
    </row>
    <row r="2472" spans="26:26">
      <c r="Z2472" s="205"/>
    </row>
    <row r="2473" spans="26:26">
      <c r="Z2473" s="205"/>
    </row>
    <row r="2474" spans="26:26">
      <c r="Z2474" s="205"/>
    </row>
    <row r="2475" spans="26:26">
      <c r="Z2475" s="205"/>
    </row>
    <row r="2476" spans="26:26">
      <c r="Z2476" s="205"/>
    </row>
    <row r="2477" spans="26:26">
      <c r="Z2477" s="205"/>
    </row>
    <row r="2478" spans="26:26">
      <c r="Z2478" s="205"/>
    </row>
    <row r="2479" spans="26:26">
      <c r="Z2479" s="205"/>
    </row>
    <row r="2480" spans="26:26">
      <c r="Z2480" s="205"/>
    </row>
    <row r="2481" spans="26:26">
      <c r="Z2481" s="205"/>
    </row>
    <row r="2482" spans="26:26">
      <c r="Z2482" s="205"/>
    </row>
    <row r="2483" spans="26:26">
      <c r="Z2483" s="205"/>
    </row>
    <row r="2484" spans="26:26">
      <c r="Z2484" s="205"/>
    </row>
    <row r="2485" spans="26:26">
      <c r="Z2485" s="205"/>
    </row>
    <row r="2486" spans="26:26">
      <c r="Z2486" s="205"/>
    </row>
    <row r="2487" spans="26:26">
      <c r="Z2487" s="205"/>
    </row>
    <row r="2488" spans="26:26">
      <c r="Z2488" s="205"/>
    </row>
    <row r="2489" spans="26:26">
      <c r="Z2489" s="205"/>
    </row>
    <row r="2490" spans="26:26">
      <c r="Z2490" s="205"/>
    </row>
    <row r="2491" spans="26:26">
      <c r="Z2491" s="205"/>
    </row>
    <row r="2492" spans="26:26">
      <c r="Z2492" s="205"/>
    </row>
    <row r="2493" spans="26:26">
      <c r="Z2493" s="205"/>
    </row>
    <row r="2494" spans="26:26">
      <c r="Z2494" s="205"/>
    </row>
    <row r="2495" spans="26:26">
      <c r="Z2495" s="205"/>
    </row>
    <row r="2496" spans="26:26">
      <c r="Z2496" s="205"/>
    </row>
    <row r="2497" spans="26:26">
      <c r="Z2497" s="205"/>
    </row>
    <row r="2498" spans="26:26">
      <c r="Z2498" s="205"/>
    </row>
    <row r="2499" spans="26:26">
      <c r="Z2499" s="205"/>
    </row>
    <row r="2500" spans="26:26">
      <c r="Z2500" s="205"/>
    </row>
    <row r="2501" spans="26:26">
      <c r="Z2501" s="205"/>
    </row>
    <row r="2502" spans="26:26">
      <c r="Z2502" s="205"/>
    </row>
    <row r="2503" spans="26:26">
      <c r="Z2503" s="205"/>
    </row>
    <row r="2504" spans="26:26">
      <c r="Z2504" s="205"/>
    </row>
    <row r="2505" spans="26:26">
      <c r="Z2505" s="205"/>
    </row>
    <row r="2506" spans="26:26">
      <c r="Z2506" s="205"/>
    </row>
    <row r="2507" spans="26:26">
      <c r="Z2507" s="205"/>
    </row>
    <row r="2508" spans="26:26">
      <c r="Z2508" s="205"/>
    </row>
    <row r="2509" spans="26:26">
      <c r="Z2509" s="205"/>
    </row>
    <row r="2510" spans="26:26">
      <c r="Z2510" s="205"/>
    </row>
    <row r="2511" spans="26:26">
      <c r="Z2511" s="205"/>
    </row>
    <row r="2512" spans="26:26">
      <c r="Z2512" s="205"/>
    </row>
    <row r="2513" spans="26:26">
      <c r="Z2513" s="205"/>
    </row>
    <row r="2514" spans="26:26">
      <c r="Z2514" s="205"/>
    </row>
    <row r="2515" spans="26:26">
      <c r="Z2515" s="205"/>
    </row>
    <row r="2516" spans="26:26">
      <c r="Z2516" s="205"/>
    </row>
    <row r="2517" spans="26:26">
      <c r="Z2517" s="205"/>
    </row>
    <row r="2518" spans="26:26">
      <c r="Z2518" s="205"/>
    </row>
    <row r="2519" spans="26:26">
      <c r="Z2519" s="205"/>
    </row>
    <row r="2520" spans="26:26">
      <c r="Z2520" s="205"/>
    </row>
    <row r="2521" spans="26:26">
      <c r="Z2521" s="205"/>
    </row>
    <row r="2522" spans="26:26">
      <c r="Z2522" s="205"/>
    </row>
    <row r="2523" spans="26:26">
      <c r="Z2523" s="205"/>
    </row>
    <row r="2524" spans="26:26">
      <c r="Z2524" s="205"/>
    </row>
    <row r="2525" spans="26:26">
      <c r="Z2525" s="205"/>
    </row>
    <row r="2526" spans="26:26">
      <c r="Z2526" s="205"/>
    </row>
    <row r="2527" spans="26:26">
      <c r="Z2527" s="205"/>
    </row>
    <row r="2528" spans="26:26">
      <c r="Z2528" s="205"/>
    </row>
    <row r="2529" spans="26:26">
      <c r="Z2529" s="205"/>
    </row>
    <row r="2530" spans="26:26">
      <c r="Z2530" s="205"/>
    </row>
    <row r="2531" spans="26:26">
      <c r="Z2531" s="205"/>
    </row>
    <row r="2532" spans="26:26">
      <c r="Z2532" s="205"/>
    </row>
    <row r="2533" spans="26:26">
      <c r="Z2533" s="205"/>
    </row>
    <row r="2534" spans="26:26">
      <c r="Z2534" s="205"/>
    </row>
    <row r="2535" spans="26:26">
      <c r="Z2535" s="205"/>
    </row>
    <row r="2536" spans="26:26">
      <c r="Z2536" s="205"/>
    </row>
    <row r="2537" spans="26:26">
      <c r="Z2537" s="205"/>
    </row>
    <row r="2538" spans="26:26">
      <c r="Z2538" s="205"/>
    </row>
    <row r="2539" spans="26:26">
      <c r="Z2539" s="205"/>
    </row>
    <row r="2540" spans="26:26">
      <c r="Z2540" s="205"/>
    </row>
    <row r="2541" spans="26:26">
      <c r="Z2541" s="205"/>
    </row>
    <row r="2542" spans="26:26">
      <c r="Z2542" s="205"/>
    </row>
    <row r="2543" spans="26:26">
      <c r="Z2543" s="205"/>
    </row>
    <row r="2544" spans="26:26">
      <c r="Z2544" s="205"/>
    </row>
    <row r="2545" spans="26:26">
      <c r="Z2545" s="205"/>
    </row>
    <row r="2546" spans="26:26">
      <c r="Z2546" s="205"/>
    </row>
    <row r="2547" spans="26:26">
      <c r="Z2547" s="205"/>
    </row>
    <row r="2548" spans="26:26">
      <c r="Z2548" s="205"/>
    </row>
    <row r="2549" spans="26:26">
      <c r="Z2549" s="205"/>
    </row>
    <row r="2550" spans="26:26">
      <c r="Z2550" s="205"/>
    </row>
    <row r="2551" spans="26:26">
      <c r="Z2551" s="205"/>
    </row>
    <row r="2552" spans="26:26">
      <c r="Z2552" s="205"/>
    </row>
    <row r="2553" spans="26:26">
      <c r="Z2553" s="205"/>
    </row>
    <row r="2554" spans="26:26">
      <c r="Z2554" s="205"/>
    </row>
    <row r="2555" spans="26:26">
      <c r="Z2555" s="205"/>
    </row>
    <row r="2556" spans="26:26">
      <c r="Z2556" s="205"/>
    </row>
    <row r="2557" spans="26:26">
      <c r="Z2557" s="205"/>
    </row>
    <row r="2558" spans="26:26">
      <c r="Z2558" s="205"/>
    </row>
    <row r="2559" spans="26:26">
      <c r="Z2559" s="205"/>
    </row>
    <row r="2560" spans="26:26">
      <c r="Z2560" s="205"/>
    </row>
    <row r="2561" spans="26:26">
      <c r="Z2561" s="205"/>
    </row>
    <row r="2562" spans="26:26">
      <c r="Z2562" s="205"/>
    </row>
    <row r="2563" spans="26:26">
      <c r="Z2563" s="205"/>
    </row>
    <row r="2564" spans="26:26">
      <c r="Z2564" s="205"/>
    </row>
    <row r="2565" spans="26:26">
      <c r="Z2565" s="205"/>
    </row>
    <row r="2566" spans="26:26">
      <c r="Z2566" s="205"/>
    </row>
    <row r="2567" spans="26:26">
      <c r="Z2567" s="205"/>
    </row>
    <row r="2568" spans="26:26">
      <c r="Z2568" s="205"/>
    </row>
    <row r="2569" spans="26:26">
      <c r="Z2569" s="205"/>
    </row>
    <row r="2570" spans="26:26">
      <c r="Z2570" s="205"/>
    </row>
    <row r="2571" spans="26:26">
      <c r="Z2571" s="205"/>
    </row>
    <row r="2572" spans="26:26">
      <c r="Z2572" s="205"/>
    </row>
    <row r="2573" spans="26:26">
      <c r="Z2573" s="205"/>
    </row>
    <row r="2574" spans="26:26">
      <c r="Z2574" s="205"/>
    </row>
    <row r="2575" spans="26:26">
      <c r="Z2575" s="205"/>
    </row>
    <row r="2576" spans="26:26">
      <c r="Z2576" s="205"/>
    </row>
    <row r="2577" spans="26:26">
      <c r="Z2577" s="205"/>
    </row>
    <row r="2578" spans="26:26">
      <c r="Z2578" s="205"/>
    </row>
    <row r="2579" spans="26:26">
      <c r="Z2579" s="205"/>
    </row>
    <row r="2580" spans="26:26">
      <c r="Z2580" s="205"/>
    </row>
    <row r="2581" spans="26:26">
      <c r="Z2581" s="205"/>
    </row>
    <row r="2582" spans="26:26">
      <c r="Z2582" s="205"/>
    </row>
    <row r="2583" spans="26:26">
      <c r="Z2583" s="205"/>
    </row>
    <row r="2584" spans="26:26">
      <c r="Z2584" s="205"/>
    </row>
    <row r="2585" spans="26:26">
      <c r="Z2585" s="205"/>
    </row>
    <row r="2586" spans="26:26">
      <c r="Z2586" s="205"/>
    </row>
    <row r="2587" spans="26:26">
      <c r="Z2587" s="205"/>
    </row>
    <row r="2588" spans="26:26">
      <c r="Z2588" s="205"/>
    </row>
    <row r="2589" spans="26:26">
      <c r="Z2589" s="205"/>
    </row>
    <row r="2590" spans="26:26">
      <c r="Z2590" s="205"/>
    </row>
    <row r="2591" spans="26:26">
      <c r="Z2591" s="205"/>
    </row>
    <row r="2592" spans="26:26">
      <c r="Z2592" s="205"/>
    </row>
    <row r="2593" spans="26:26">
      <c r="Z2593" s="205"/>
    </row>
    <row r="2594" spans="26:26">
      <c r="Z2594" s="205"/>
    </row>
    <row r="2595" spans="26:26">
      <c r="Z2595" s="205"/>
    </row>
    <row r="2596" spans="26:26">
      <c r="Z2596" s="205"/>
    </row>
    <row r="2597" spans="26:26">
      <c r="Z2597" s="205"/>
    </row>
    <row r="2598" spans="26:26">
      <c r="Z2598" s="205"/>
    </row>
    <row r="2599" spans="26:26">
      <c r="Z2599" s="205"/>
    </row>
    <row r="2600" spans="26:26">
      <c r="Z2600" s="205"/>
    </row>
    <row r="2601" spans="26:26">
      <c r="Z2601" s="205"/>
    </row>
    <row r="2602" spans="26:26">
      <c r="Z2602" s="205"/>
    </row>
    <row r="2603" spans="26:26">
      <c r="Z2603" s="205"/>
    </row>
    <row r="2604" spans="26:26">
      <c r="Z2604" s="205"/>
    </row>
    <row r="2605" spans="26:26">
      <c r="Z2605" s="205"/>
    </row>
    <row r="2606" spans="26:26">
      <c r="Z2606" s="205"/>
    </row>
    <row r="2607" spans="26:26">
      <c r="Z2607" s="205"/>
    </row>
    <row r="2608" spans="26:26">
      <c r="Z2608" s="205"/>
    </row>
    <row r="2609" spans="26:26">
      <c r="Z2609" s="205"/>
    </row>
    <row r="2610" spans="26:26">
      <c r="Z2610" s="205"/>
    </row>
    <row r="2611" spans="26:26">
      <c r="Z2611" s="205"/>
    </row>
    <row r="2612" spans="26:26">
      <c r="Z2612" s="205"/>
    </row>
    <row r="2613" spans="26:26">
      <c r="Z2613" s="205"/>
    </row>
    <row r="2614" spans="26:26">
      <c r="Z2614" s="205"/>
    </row>
    <row r="2615" spans="26:26">
      <c r="Z2615" s="205"/>
    </row>
    <row r="2616" spans="26:26">
      <c r="Z2616" s="205"/>
    </row>
    <row r="2617" spans="26:26">
      <c r="Z2617" s="205"/>
    </row>
    <row r="2618" spans="26:26">
      <c r="Z2618" s="205"/>
    </row>
    <row r="2619" spans="26:26">
      <c r="Z2619" s="205"/>
    </row>
    <row r="2620" spans="26:26">
      <c r="Z2620" s="205"/>
    </row>
    <row r="2621" spans="26:26">
      <c r="Z2621" s="205"/>
    </row>
    <row r="2622" spans="26:26">
      <c r="Z2622" s="205"/>
    </row>
    <row r="2623" spans="26:26">
      <c r="Z2623" s="205"/>
    </row>
    <row r="2624" spans="26:26">
      <c r="Z2624" s="205"/>
    </row>
    <row r="2625" spans="26:26">
      <c r="Z2625" s="205"/>
    </row>
    <row r="2626" spans="26:26">
      <c r="Z2626" s="205"/>
    </row>
    <row r="2627" spans="26:26">
      <c r="Z2627" s="205"/>
    </row>
    <row r="2628" spans="26:26">
      <c r="Z2628" s="205"/>
    </row>
    <row r="2629" spans="26:26">
      <c r="Z2629" s="205"/>
    </row>
    <row r="2630" spans="26:26">
      <c r="Z2630" s="205"/>
    </row>
    <row r="2631" spans="26:26">
      <c r="Z2631" s="205"/>
    </row>
    <row r="2632" spans="26:26">
      <c r="Z2632" s="205"/>
    </row>
    <row r="2633" spans="26:26">
      <c r="Z2633" s="205"/>
    </row>
    <row r="2634" spans="26:26">
      <c r="Z2634" s="205"/>
    </row>
    <row r="2635" spans="26:26">
      <c r="Z2635" s="205"/>
    </row>
    <row r="2636" spans="26:26">
      <c r="Z2636" s="205"/>
    </row>
    <row r="2637" spans="26:26">
      <c r="Z2637" s="205"/>
    </row>
    <row r="2638" spans="26:26">
      <c r="Z2638" s="205"/>
    </row>
    <row r="2639" spans="26:26">
      <c r="Z2639" s="205"/>
    </row>
    <row r="2640" spans="26:26">
      <c r="Z2640" s="205"/>
    </row>
    <row r="2641" spans="26:26">
      <c r="Z2641" s="205"/>
    </row>
    <row r="2642" spans="26:26">
      <c r="Z2642" s="205"/>
    </row>
    <row r="2643" spans="26:26">
      <c r="Z2643" s="205"/>
    </row>
    <row r="2644" spans="26:26">
      <c r="Z2644" s="205"/>
    </row>
    <row r="2645" spans="26:26">
      <c r="Z2645" s="205"/>
    </row>
    <row r="2646" spans="26:26">
      <c r="Z2646" s="205"/>
    </row>
    <row r="2647" spans="26:26">
      <c r="Z2647" s="205"/>
    </row>
    <row r="2648" spans="26:26">
      <c r="Z2648" s="205"/>
    </row>
    <row r="2649" spans="26:26">
      <c r="Z2649" s="205"/>
    </row>
    <row r="2650" spans="26:26">
      <c r="Z2650" s="205"/>
    </row>
    <row r="2651" spans="26:26">
      <c r="Z2651" s="205"/>
    </row>
    <row r="2652" spans="26:26">
      <c r="Z2652" s="205"/>
    </row>
    <row r="2653" spans="26:26">
      <c r="Z2653" s="205"/>
    </row>
    <row r="2654" spans="26:26">
      <c r="Z2654" s="205"/>
    </row>
    <row r="2655" spans="26:26">
      <c r="Z2655" s="205"/>
    </row>
    <row r="2656" spans="26:26">
      <c r="Z2656" s="205"/>
    </row>
    <row r="2657" spans="26:26">
      <c r="Z2657" s="205"/>
    </row>
    <row r="2658" spans="26:26">
      <c r="Z2658" s="205"/>
    </row>
    <row r="2659" spans="26:26">
      <c r="Z2659" s="205"/>
    </row>
    <row r="2660" spans="26:26">
      <c r="Z2660" s="205"/>
    </row>
    <row r="2661" spans="26:26">
      <c r="Z2661" s="205"/>
    </row>
    <row r="2662" spans="26:26">
      <c r="Z2662" s="205"/>
    </row>
    <row r="2663" spans="26:26">
      <c r="Z2663" s="205"/>
    </row>
    <row r="2664" spans="26:26">
      <c r="Z2664" s="205"/>
    </row>
    <row r="2665" spans="26:26">
      <c r="Z2665" s="205"/>
    </row>
    <row r="2666" spans="26:26">
      <c r="Z2666" s="205"/>
    </row>
    <row r="2667" spans="26:26">
      <c r="Z2667" s="205"/>
    </row>
    <row r="2668" spans="26:26">
      <c r="Z2668" s="205"/>
    </row>
    <row r="2669" spans="26:26">
      <c r="Z2669" s="205"/>
    </row>
    <row r="2670" spans="26:26">
      <c r="Z2670" s="205"/>
    </row>
    <row r="2671" spans="26:26">
      <c r="Z2671" s="205"/>
    </row>
    <row r="2672" spans="26:26">
      <c r="Z2672" s="205"/>
    </row>
    <row r="2673" spans="26:26">
      <c r="Z2673" s="205"/>
    </row>
    <row r="2674" spans="26:26">
      <c r="Z2674" s="205"/>
    </row>
    <row r="2675" spans="26:26">
      <c r="Z2675" s="205"/>
    </row>
    <row r="2676" spans="26:26">
      <c r="Z2676" s="205"/>
    </row>
    <row r="2677" spans="26:26">
      <c r="Z2677" s="205"/>
    </row>
    <row r="2678" spans="26:26">
      <c r="Z2678" s="205"/>
    </row>
    <row r="2679" spans="26:26">
      <c r="Z2679" s="205"/>
    </row>
    <row r="2680" spans="26:26">
      <c r="Z2680" s="205"/>
    </row>
    <row r="2681" spans="26:26">
      <c r="Z2681" s="205"/>
    </row>
    <row r="2682" spans="26:26">
      <c r="Z2682" s="205"/>
    </row>
    <row r="2683" spans="26:26">
      <c r="Z2683" s="205"/>
    </row>
    <row r="2684" spans="26:26">
      <c r="Z2684" s="205"/>
    </row>
    <row r="2685" spans="26:26">
      <c r="Z2685" s="205"/>
    </row>
    <row r="2686" spans="26:26">
      <c r="Z2686" s="205"/>
    </row>
    <row r="2687" spans="26:26">
      <c r="Z2687" s="205"/>
    </row>
    <row r="2688" spans="26:26">
      <c r="Z2688" s="205"/>
    </row>
    <row r="2689" spans="26:26">
      <c r="Z2689" s="205"/>
    </row>
    <row r="2690" spans="26:26">
      <c r="Z2690" s="205"/>
    </row>
    <row r="2691" spans="26:26">
      <c r="Z2691" s="205"/>
    </row>
    <row r="2692" spans="26:26">
      <c r="Z2692" s="205"/>
    </row>
    <row r="2693" spans="26:26">
      <c r="Z2693" s="205"/>
    </row>
    <row r="2694" spans="26:26">
      <c r="Z2694" s="205"/>
    </row>
    <row r="2695" spans="26:26">
      <c r="Z2695" s="205"/>
    </row>
    <row r="2696" spans="26:26">
      <c r="Z2696" s="205"/>
    </row>
    <row r="2697" spans="26:26">
      <c r="Z2697" s="205"/>
    </row>
    <row r="2698" spans="26:26">
      <c r="Z2698" s="205"/>
    </row>
    <row r="2699" spans="26:26">
      <c r="Z2699" s="205"/>
    </row>
    <row r="2700" spans="26:26">
      <c r="Z2700" s="205"/>
    </row>
    <row r="2701" spans="26:26">
      <c r="Z2701" s="205"/>
    </row>
    <row r="2702" spans="26:26">
      <c r="Z2702" s="205"/>
    </row>
    <row r="2703" spans="26:26">
      <c r="Z2703" s="205"/>
    </row>
    <row r="2704" spans="26:26">
      <c r="Z2704" s="205"/>
    </row>
    <row r="2705" spans="26:26">
      <c r="Z2705" s="205"/>
    </row>
    <row r="2706" spans="26:26">
      <c r="Z2706" s="205"/>
    </row>
    <row r="2707" spans="26:26">
      <c r="Z2707" s="205"/>
    </row>
    <row r="2708" spans="26:26">
      <c r="Z2708" s="205"/>
    </row>
    <row r="2709" spans="26:26">
      <c r="Z2709" s="205"/>
    </row>
    <row r="2710" spans="26:26">
      <c r="Z2710" s="205"/>
    </row>
    <row r="2711" spans="26:26">
      <c r="Z2711" s="205"/>
    </row>
    <row r="2712" spans="26:26">
      <c r="Z2712" s="205"/>
    </row>
    <row r="2713" spans="26:26">
      <c r="Z2713" s="205"/>
    </row>
    <row r="2714" spans="26:26">
      <c r="Z2714" s="205"/>
    </row>
    <row r="2715" spans="26:26">
      <c r="Z2715" s="205"/>
    </row>
    <row r="2716" spans="26:26">
      <c r="Z2716" s="205"/>
    </row>
    <row r="2717" spans="26:26">
      <c r="Z2717" s="205"/>
    </row>
    <row r="2718" spans="26:26">
      <c r="Z2718" s="205"/>
    </row>
    <row r="2719" spans="26:26">
      <c r="Z2719" s="205"/>
    </row>
    <row r="2720" spans="26:26">
      <c r="Z2720" s="205"/>
    </row>
    <row r="2721" spans="26:26">
      <c r="Z2721" s="205"/>
    </row>
    <row r="2722" spans="26:26">
      <c r="Z2722" s="205"/>
    </row>
    <row r="2723" spans="26:26">
      <c r="Z2723" s="205"/>
    </row>
    <row r="2724" spans="26:26">
      <c r="Z2724" s="205"/>
    </row>
    <row r="2725" spans="26:26">
      <c r="Z2725" s="205"/>
    </row>
    <row r="2726" spans="26:26">
      <c r="Z2726" s="205"/>
    </row>
    <row r="2727" spans="26:26">
      <c r="Z2727" s="205"/>
    </row>
    <row r="2728" spans="26:26">
      <c r="Z2728" s="205"/>
    </row>
    <row r="2729" spans="26:26">
      <c r="Z2729" s="205"/>
    </row>
    <row r="2730" spans="26:26">
      <c r="Z2730" s="205"/>
    </row>
    <row r="2731" spans="26:26">
      <c r="Z2731" s="205"/>
    </row>
    <row r="2732" spans="26:26">
      <c r="Z2732" s="205"/>
    </row>
    <row r="2733" spans="26:26">
      <c r="Z2733" s="205"/>
    </row>
    <row r="2734" spans="26:26">
      <c r="Z2734" s="205"/>
    </row>
    <row r="2735" spans="26:26">
      <c r="Z2735" s="205"/>
    </row>
    <row r="2736" spans="26:26">
      <c r="Z2736" s="205"/>
    </row>
    <row r="2737" spans="26:26">
      <c r="Z2737" s="205"/>
    </row>
    <row r="2738" spans="26:26">
      <c r="Z2738" s="205"/>
    </row>
    <row r="2739" spans="26:26">
      <c r="Z2739" s="205"/>
    </row>
    <row r="2740" spans="26:26">
      <c r="Z2740" s="205"/>
    </row>
    <row r="2741" spans="26:26">
      <c r="Z2741" s="205"/>
    </row>
    <row r="2742" spans="26:26">
      <c r="Z2742" s="205"/>
    </row>
    <row r="2743" spans="26:26">
      <c r="Z2743" s="205"/>
    </row>
    <row r="2744" spans="26:26">
      <c r="Z2744" s="205"/>
    </row>
    <row r="2745" spans="26:26">
      <c r="Z2745" s="205"/>
    </row>
    <row r="2746" spans="26:26">
      <c r="Z2746" s="205"/>
    </row>
    <row r="2747" spans="26:26">
      <c r="Z2747" s="205"/>
    </row>
    <row r="2748" spans="26:26">
      <c r="Z2748" s="205"/>
    </row>
    <row r="2749" spans="26:26">
      <c r="Z2749" s="205"/>
    </row>
    <row r="2750" spans="26:26">
      <c r="Z2750" s="205"/>
    </row>
    <row r="2751" spans="26:26">
      <c r="Z2751" s="205"/>
    </row>
    <row r="2752" spans="26:26">
      <c r="Z2752" s="205"/>
    </row>
    <row r="2753" spans="26:26">
      <c r="Z2753" s="205"/>
    </row>
    <row r="2754" spans="26:26">
      <c r="Z2754" s="205"/>
    </row>
    <row r="2755" spans="26:26">
      <c r="Z2755" s="205"/>
    </row>
    <row r="2756" spans="26:26">
      <c r="Z2756" s="205"/>
    </row>
    <row r="2757" spans="26:26">
      <c r="Z2757" s="205"/>
    </row>
    <row r="2758" spans="26:26">
      <c r="Z2758" s="205"/>
    </row>
    <row r="2759" spans="26:26">
      <c r="Z2759" s="205"/>
    </row>
    <row r="2760" spans="26:26">
      <c r="Z2760" s="205"/>
    </row>
    <row r="2761" spans="26:26">
      <c r="Z2761" s="205"/>
    </row>
    <row r="2762" spans="26:26">
      <c r="Z2762" s="205"/>
    </row>
    <row r="2763" spans="26:26">
      <c r="Z2763" s="205"/>
    </row>
    <row r="2764" spans="26:26">
      <c r="Z2764" s="205"/>
    </row>
    <row r="2765" spans="26:26">
      <c r="Z2765" s="205"/>
    </row>
    <row r="2766" spans="26:26">
      <c r="Z2766" s="205"/>
    </row>
    <row r="2767" spans="26:26">
      <c r="Z2767" s="205"/>
    </row>
    <row r="2768" spans="26:26">
      <c r="Z2768" s="205"/>
    </row>
    <row r="2769" spans="26:26">
      <c r="Z2769" s="205"/>
    </row>
    <row r="2770" spans="26:26">
      <c r="Z2770" s="205"/>
    </row>
    <row r="2771" spans="26:26">
      <c r="Z2771" s="205"/>
    </row>
    <row r="2772" spans="26:26">
      <c r="Z2772" s="205"/>
    </row>
    <row r="2773" spans="26:26">
      <c r="Z2773" s="205"/>
    </row>
    <row r="2774" spans="26:26">
      <c r="Z2774" s="205"/>
    </row>
    <row r="2775" spans="26:26">
      <c r="Z2775" s="205"/>
    </row>
    <row r="2776" spans="26:26">
      <c r="Z2776" s="205"/>
    </row>
    <row r="2777" spans="26:26">
      <c r="Z2777" s="205"/>
    </row>
    <row r="2778" spans="26:26">
      <c r="Z2778" s="205"/>
    </row>
    <row r="2779" spans="26:26">
      <c r="Z2779" s="205"/>
    </row>
    <row r="2780" spans="26:26">
      <c r="Z2780" s="205"/>
    </row>
    <row r="2781" spans="26:26">
      <c r="Z2781" s="205"/>
    </row>
    <row r="2782" spans="26:26">
      <c r="Z2782" s="205"/>
    </row>
    <row r="2783" spans="26:26">
      <c r="Z2783" s="205"/>
    </row>
    <row r="2784" spans="26:26">
      <c r="Z2784" s="205"/>
    </row>
    <row r="2785" spans="26:26">
      <c r="Z2785" s="205"/>
    </row>
    <row r="2786" spans="26:26">
      <c r="Z2786" s="205"/>
    </row>
    <row r="2787" spans="26:26">
      <c r="Z2787" s="205"/>
    </row>
    <row r="2788" spans="26:26">
      <c r="Z2788" s="205"/>
    </row>
    <row r="2789" spans="26:26">
      <c r="Z2789" s="205"/>
    </row>
    <row r="2790" spans="26:26">
      <c r="Z2790" s="205"/>
    </row>
    <row r="2791" spans="26:26">
      <c r="Z2791" s="205"/>
    </row>
    <row r="2792" spans="26:26">
      <c r="Z2792" s="205"/>
    </row>
    <row r="2793" spans="26:26">
      <c r="Z2793" s="205"/>
    </row>
    <row r="2794" spans="26:26">
      <c r="Z2794" s="205"/>
    </row>
    <row r="2795" spans="26:26">
      <c r="Z2795" s="205"/>
    </row>
    <row r="2796" spans="26:26">
      <c r="Z2796" s="205"/>
    </row>
    <row r="2797" spans="26:26">
      <c r="Z2797" s="205"/>
    </row>
    <row r="2798" spans="26:26">
      <c r="Z2798" s="205"/>
    </row>
    <row r="2799" spans="26:26">
      <c r="Z2799" s="205"/>
    </row>
    <row r="2800" spans="26:26">
      <c r="Z2800" s="205"/>
    </row>
    <row r="2801" spans="26:26">
      <c r="Z2801" s="205"/>
    </row>
    <row r="2802" spans="26:26">
      <c r="Z2802" s="205"/>
    </row>
    <row r="2803" spans="26:26">
      <c r="Z2803" s="205"/>
    </row>
    <row r="2804" spans="26:26">
      <c r="Z2804" s="205"/>
    </row>
    <row r="2805" spans="26:26">
      <c r="Z2805" s="205"/>
    </row>
    <row r="2806" spans="26:26">
      <c r="Z2806" s="205"/>
    </row>
    <row r="2807" spans="26:26">
      <c r="Z2807" s="205"/>
    </row>
    <row r="2808" spans="26:26">
      <c r="Z2808" s="205"/>
    </row>
    <row r="2809" spans="26:26">
      <c r="Z2809" s="205"/>
    </row>
    <row r="2810" spans="26:26">
      <c r="Z2810" s="205"/>
    </row>
    <row r="2811" spans="26:26">
      <c r="Z2811" s="205"/>
    </row>
    <row r="2812" spans="26:26">
      <c r="Z2812" s="205"/>
    </row>
    <row r="2813" spans="26:26">
      <c r="Z2813" s="205"/>
    </row>
    <row r="2814" spans="26:26">
      <c r="Z2814" s="205"/>
    </row>
    <row r="2815" spans="26:26">
      <c r="Z2815" s="205"/>
    </row>
    <row r="2816" spans="26:26">
      <c r="Z2816" s="205"/>
    </row>
    <row r="2817" spans="26:26">
      <c r="Z2817" s="205"/>
    </row>
    <row r="2818" spans="26:26">
      <c r="Z2818" s="205"/>
    </row>
    <row r="2819" spans="26:26">
      <c r="Z2819" s="205"/>
    </row>
    <row r="2820" spans="26:26">
      <c r="Z2820" s="205"/>
    </row>
    <row r="2821" spans="26:26">
      <c r="Z2821" s="205"/>
    </row>
    <row r="2822" spans="26:26">
      <c r="Z2822" s="205"/>
    </row>
    <row r="2823" spans="26:26">
      <c r="Z2823" s="205"/>
    </row>
    <row r="2824" spans="26:26">
      <c r="Z2824" s="205"/>
    </row>
    <row r="2825" spans="26:26">
      <c r="Z2825" s="205"/>
    </row>
    <row r="2826" spans="26:26">
      <c r="Z2826" s="205"/>
    </row>
    <row r="2827" spans="26:26">
      <c r="Z2827" s="205"/>
    </row>
    <row r="2828" spans="26:26">
      <c r="Z2828" s="205"/>
    </row>
    <row r="2829" spans="26:26">
      <c r="Z2829" s="205"/>
    </row>
    <row r="2830" spans="26:26">
      <c r="Z2830" s="205"/>
    </row>
    <row r="2831" spans="26:26">
      <c r="Z2831" s="205"/>
    </row>
    <row r="2832" spans="26:26">
      <c r="Z2832" s="205"/>
    </row>
    <row r="2833" spans="26:26">
      <c r="Z2833" s="205"/>
    </row>
    <row r="2834" spans="26:26">
      <c r="Z2834" s="205"/>
    </row>
    <row r="2835" spans="26:26">
      <c r="Z2835" s="205"/>
    </row>
    <row r="2836" spans="26:26">
      <c r="Z2836" s="205"/>
    </row>
    <row r="2837" spans="26:26">
      <c r="Z2837" s="205"/>
    </row>
    <row r="2838" spans="26:26">
      <c r="Z2838" s="205"/>
    </row>
    <row r="2839" spans="26:26">
      <c r="Z2839" s="205"/>
    </row>
    <row r="2840" spans="26:26">
      <c r="Z2840" s="205"/>
    </row>
    <row r="2841" spans="26:26">
      <c r="Z2841" s="205"/>
    </row>
    <row r="2842" spans="26:26">
      <c r="Z2842" s="205"/>
    </row>
    <row r="2843" spans="26:26">
      <c r="Z2843" s="205"/>
    </row>
    <row r="2844" spans="26:26">
      <c r="Z2844" s="205"/>
    </row>
    <row r="2845" spans="26:26">
      <c r="Z2845" s="205"/>
    </row>
    <row r="2846" spans="26:26">
      <c r="Z2846" s="205"/>
    </row>
    <row r="2847" spans="26:26">
      <c r="Z2847" s="205"/>
    </row>
    <row r="2848" spans="26:26">
      <c r="Z2848" s="205"/>
    </row>
    <row r="2849" spans="26:26">
      <c r="Z2849" s="205"/>
    </row>
    <row r="2850" spans="26:26">
      <c r="Z2850" s="205"/>
    </row>
    <row r="2851" spans="26:26">
      <c r="Z2851" s="205"/>
    </row>
    <row r="2852" spans="26:26">
      <c r="Z2852" s="205"/>
    </row>
    <row r="2853" spans="26:26">
      <c r="Z2853" s="205"/>
    </row>
    <row r="2854" spans="26:26">
      <c r="Z2854" s="205"/>
    </row>
    <row r="2855" spans="26:26">
      <c r="Z2855" s="205"/>
    </row>
    <row r="2856" spans="26:26">
      <c r="Z2856" s="205"/>
    </row>
    <row r="2857" spans="26:26">
      <c r="Z2857" s="205"/>
    </row>
    <row r="2858" spans="26:26">
      <c r="Z2858" s="205"/>
    </row>
    <row r="2859" spans="26:26">
      <c r="Z2859" s="205"/>
    </row>
    <row r="2860" spans="26:26">
      <c r="Z2860" s="205"/>
    </row>
    <row r="2861" spans="26:26">
      <c r="Z2861" s="205"/>
    </row>
    <row r="2862" spans="26:26">
      <c r="Z2862" s="205"/>
    </row>
    <row r="2863" spans="26:26">
      <c r="Z2863" s="205"/>
    </row>
    <row r="2864" spans="26:26">
      <c r="Z2864" s="205"/>
    </row>
    <row r="2865" spans="26:26">
      <c r="Z2865" s="205"/>
    </row>
    <row r="2866" spans="26:26">
      <c r="Z2866" s="205"/>
    </row>
    <row r="2867" spans="26:26">
      <c r="Z2867" s="205"/>
    </row>
    <row r="2868" spans="26:26">
      <c r="Z2868" s="205"/>
    </row>
    <row r="2869" spans="26:26">
      <c r="Z2869" s="205"/>
    </row>
    <row r="2870" spans="26:26">
      <c r="Z2870" s="205"/>
    </row>
    <row r="2871" spans="26:26">
      <c r="Z2871" s="205"/>
    </row>
    <row r="2872" spans="26:26">
      <c r="Z2872" s="205"/>
    </row>
    <row r="2873" spans="26:26">
      <c r="Z2873" s="205"/>
    </row>
    <row r="2874" spans="26:26">
      <c r="Z2874" s="205"/>
    </row>
    <row r="2875" spans="26:26">
      <c r="Z2875" s="205"/>
    </row>
    <row r="2876" spans="26:26">
      <c r="Z2876" s="205"/>
    </row>
    <row r="2877" spans="26:26">
      <c r="Z2877" s="205"/>
    </row>
    <row r="2878" spans="26:26">
      <c r="Z2878" s="205"/>
    </row>
    <row r="2879" spans="26:26">
      <c r="Z2879" s="205"/>
    </row>
    <row r="2880" spans="26:26">
      <c r="Z2880" s="205"/>
    </row>
    <row r="2881" spans="26:26">
      <c r="Z2881" s="205"/>
    </row>
    <row r="2882" spans="26:26">
      <c r="Z2882" s="205"/>
    </row>
    <row r="2883" spans="26:26">
      <c r="Z2883" s="205"/>
    </row>
    <row r="2884" spans="26:26">
      <c r="Z2884" s="205"/>
    </row>
    <row r="2885" spans="26:26">
      <c r="Z2885" s="205"/>
    </row>
    <row r="2886" spans="26:26">
      <c r="Z2886" s="205"/>
    </row>
    <row r="2887" spans="26:26">
      <c r="Z2887" s="205"/>
    </row>
    <row r="2888" spans="26:26">
      <c r="Z2888" s="205"/>
    </row>
    <row r="2889" spans="26:26">
      <c r="Z2889" s="205"/>
    </row>
    <row r="2890" spans="26:26">
      <c r="Z2890" s="205"/>
    </row>
    <row r="2891" spans="26:26">
      <c r="Z2891" s="205"/>
    </row>
    <row r="2892" spans="26:26">
      <c r="Z2892" s="205"/>
    </row>
    <row r="2893" spans="26:26">
      <c r="Z2893" s="205"/>
    </row>
    <row r="2894" spans="26:26">
      <c r="Z2894" s="205"/>
    </row>
    <row r="2895" spans="26:26">
      <c r="Z2895" s="205"/>
    </row>
    <row r="2896" spans="26:26">
      <c r="Z2896" s="205"/>
    </row>
    <row r="2897" spans="26:26">
      <c r="Z2897" s="205"/>
    </row>
    <row r="2898" spans="26:26">
      <c r="Z2898" s="205"/>
    </row>
    <row r="2899" spans="26:26">
      <c r="Z2899" s="205"/>
    </row>
    <row r="2900" spans="26:26">
      <c r="Z2900" s="205"/>
    </row>
    <row r="2901" spans="26:26">
      <c r="Z2901" s="205"/>
    </row>
    <row r="2902" spans="26:26">
      <c r="Z2902" s="205"/>
    </row>
    <row r="2903" spans="26:26">
      <c r="Z2903" s="205"/>
    </row>
    <row r="2904" spans="26:26">
      <c r="Z2904" s="205"/>
    </row>
    <row r="2905" spans="26:26">
      <c r="Z2905" s="205"/>
    </row>
    <row r="2906" spans="26:26">
      <c r="Z2906" s="205"/>
    </row>
    <row r="2907" spans="26:26">
      <c r="Z2907" s="205"/>
    </row>
    <row r="2908" spans="26:26">
      <c r="Z2908" s="205"/>
    </row>
    <row r="2909" spans="26:26">
      <c r="Z2909" s="205"/>
    </row>
    <row r="2910" spans="26:26">
      <c r="Z2910" s="205"/>
    </row>
    <row r="2911" spans="26:26">
      <c r="Z2911" s="205"/>
    </row>
    <row r="2912" spans="26:26">
      <c r="Z2912" s="205"/>
    </row>
    <row r="2913" spans="26:26">
      <c r="Z2913" s="205"/>
    </row>
    <row r="2914" spans="26:26">
      <c r="Z2914" s="205"/>
    </row>
    <row r="2915" spans="26:26">
      <c r="Z2915" s="205"/>
    </row>
    <row r="2916" spans="26:26">
      <c r="Z2916" s="205"/>
    </row>
    <row r="2917" spans="26:26">
      <c r="Z2917" s="205"/>
    </row>
    <row r="2918" spans="26:26">
      <c r="Z2918" s="205"/>
    </row>
    <row r="2919" spans="26:26">
      <c r="Z2919" s="205"/>
    </row>
    <row r="2920" spans="26:26">
      <c r="Z2920" s="205"/>
    </row>
    <row r="2921" spans="26:26">
      <c r="Z2921" s="205"/>
    </row>
    <row r="2922" spans="26:26">
      <c r="Z2922" s="205"/>
    </row>
    <row r="2923" spans="26:26">
      <c r="Z2923" s="205"/>
    </row>
    <row r="2924" spans="26:26">
      <c r="Z2924" s="205"/>
    </row>
    <row r="2925" spans="26:26">
      <c r="Z2925" s="205"/>
    </row>
    <row r="2926" spans="26:26">
      <c r="Z2926" s="205"/>
    </row>
    <row r="2927" spans="26:26">
      <c r="Z2927" s="205"/>
    </row>
    <row r="2928" spans="26:26">
      <c r="Z2928" s="205"/>
    </row>
    <row r="2929" spans="26:26">
      <c r="Z2929" s="205"/>
    </row>
    <row r="2930" spans="26:26">
      <c r="Z2930" s="205"/>
    </row>
    <row r="2931" spans="26:26">
      <c r="Z2931" s="205"/>
    </row>
    <row r="2932" spans="26:26">
      <c r="Z2932" s="205"/>
    </row>
    <row r="2933" spans="26:26">
      <c r="Z2933" s="205"/>
    </row>
    <row r="2934" spans="26:26">
      <c r="Z2934" s="205"/>
    </row>
    <row r="2935" spans="26:26">
      <c r="Z2935" s="205"/>
    </row>
    <row r="2936" spans="26:26">
      <c r="Z2936" s="205"/>
    </row>
    <row r="2937" spans="26:26">
      <c r="Z2937" s="205"/>
    </row>
    <row r="2938" spans="26:26">
      <c r="Z2938" s="205"/>
    </row>
    <row r="2939" spans="26:26">
      <c r="Z2939" s="205"/>
    </row>
    <row r="2940" spans="26:26">
      <c r="Z2940" s="205"/>
    </row>
    <row r="2941" spans="26:26">
      <c r="Z2941" s="205"/>
    </row>
    <row r="2942" spans="26:26">
      <c r="Z2942" s="205"/>
    </row>
    <row r="2943" spans="26:26">
      <c r="Z2943" s="205"/>
    </row>
    <row r="2944" spans="26:26">
      <c r="Z2944" s="205"/>
    </row>
    <row r="2945" spans="26:26">
      <c r="Z2945" s="205"/>
    </row>
    <row r="2946" spans="26:26">
      <c r="Z2946" s="205"/>
    </row>
    <row r="2947" spans="26:26">
      <c r="Z2947" s="205"/>
    </row>
    <row r="2948" spans="26:26">
      <c r="Z2948" s="205"/>
    </row>
    <row r="2949" spans="26:26">
      <c r="Z2949" s="205"/>
    </row>
    <row r="2950" spans="26:26">
      <c r="Z2950" s="205"/>
    </row>
    <row r="2951" spans="26:26">
      <c r="Z2951" s="205"/>
    </row>
    <row r="2952" spans="26:26">
      <c r="Z2952" s="205"/>
    </row>
    <row r="2953" spans="26:26">
      <c r="Z2953" s="205"/>
    </row>
    <row r="2954" spans="26:26">
      <c r="Z2954" s="205"/>
    </row>
    <row r="2955" spans="26:26">
      <c r="Z2955" s="205"/>
    </row>
    <row r="2956" spans="26:26">
      <c r="Z2956" s="205"/>
    </row>
    <row r="2957" spans="26:26">
      <c r="Z2957" s="205"/>
    </row>
    <row r="2958" spans="26:26">
      <c r="Z2958" s="205"/>
    </row>
    <row r="2959" spans="26:26">
      <c r="Z2959" s="205"/>
    </row>
    <row r="2960" spans="26:26">
      <c r="Z2960" s="205"/>
    </row>
    <row r="2961" spans="26:26">
      <c r="Z2961" s="205"/>
    </row>
    <row r="2962" spans="26:26">
      <c r="Z2962" s="205"/>
    </row>
    <row r="2963" spans="26:26">
      <c r="Z2963" s="205"/>
    </row>
    <row r="2964" spans="26:26">
      <c r="Z2964" s="205"/>
    </row>
    <row r="2965" spans="26:26">
      <c r="Z2965" s="205"/>
    </row>
    <row r="2966" spans="26:26">
      <c r="Z2966" s="205"/>
    </row>
    <row r="2967" spans="26:26">
      <c r="Z2967" s="205"/>
    </row>
    <row r="2968" spans="26:26">
      <c r="Z2968" s="205"/>
    </row>
    <row r="2969" spans="26:26">
      <c r="Z2969" s="205"/>
    </row>
    <row r="2970" spans="26:26">
      <c r="Z2970" s="205"/>
    </row>
    <row r="2971" spans="26:26">
      <c r="Z2971" s="205"/>
    </row>
    <row r="2972" spans="26:26">
      <c r="Z2972" s="205"/>
    </row>
    <row r="2973" spans="26:26">
      <c r="Z2973" s="205"/>
    </row>
    <row r="2974" spans="26:26">
      <c r="Z2974" s="205"/>
    </row>
    <row r="2975" spans="26:26">
      <c r="Z2975" s="205"/>
    </row>
    <row r="2976" spans="26:26">
      <c r="Z2976" s="205"/>
    </row>
    <row r="2977" spans="26:26">
      <c r="Z2977" s="205"/>
    </row>
    <row r="2978" spans="26:26">
      <c r="Z2978" s="205"/>
    </row>
    <row r="2979" spans="26:26">
      <c r="Z2979" s="205"/>
    </row>
    <row r="2980" spans="26:26">
      <c r="Z2980" s="205"/>
    </row>
    <row r="2981" spans="26:26">
      <c r="Z2981" s="205"/>
    </row>
    <row r="2982" spans="26:26">
      <c r="Z2982" s="205"/>
    </row>
    <row r="2983" spans="26:26">
      <c r="Z2983" s="205"/>
    </row>
    <row r="2984" spans="26:26">
      <c r="Z2984" s="205"/>
    </row>
    <row r="2985" spans="26:26">
      <c r="Z2985" s="205"/>
    </row>
    <row r="2986" spans="26:26">
      <c r="Z2986" s="205"/>
    </row>
    <row r="2987" spans="26:26">
      <c r="Z2987" s="205"/>
    </row>
    <row r="2988" spans="26:26">
      <c r="Z2988" s="205"/>
    </row>
    <row r="2989" spans="26:26">
      <c r="Z2989" s="205"/>
    </row>
    <row r="2990" spans="26:26">
      <c r="Z2990" s="205"/>
    </row>
    <row r="2991" spans="26:26">
      <c r="Z2991" s="205"/>
    </row>
    <row r="2992" spans="26:26">
      <c r="Z2992" s="205"/>
    </row>
    <row r="2993" spans="26:26">
      <c r="Z2993" s="205"/>
    </row>
    <row r="2994" spans="26:26">
      <c r="Z2994" s="205"/>
    </row>
    <row r="2995" spans="26:26">
      <c r="Z2995" s="205"/>
    </row>
    <row r="2996" spans="26:26">
      <c r="Z2996" s="205"/>
    </row>
    <row r="2997" spans="26:26">
      <c r="Z2997" s="205"/>
    </row>
    <row r="2998" spans="26:26">
      <c r="Z2998" s="205"/>
    </row>
    <row r="2999" spans="26:26">
      <c r="Z2999" s="205"/>
    </row>
    <row r="3000" spans="26:26">
      <c r="Z3000" s="205"/>
    </row>
    <row r="3001" spans="26:26">
      <c r="Z3001" s="205"/>
    </row>
    <row r="3002" spans="26:26">
      <c r="Z3002" s="205"/>
    </row>
    <row r="3003" spans="26:26">
      <c r="Z3003" s="205"/>
    </row>
    <row r="3004" spans="26:26">
      <c r="Z3004" s="205"/>
    </row>
    <row r="3005" spans="26:26">
      <c r="Z3005" s="205"/>
    </row>
    <row r="3006" spans="26:26">
      <c r="Z3006" s="205"/>
    </row>
    <row r="3007" spans="26:26">
      <c r="Z3007" s="205"/>
    </row>
    <row r="3008" spans="26:26">
      <c r="Z3008" s="205"/>
    </row>
    <row r="3009" spans="26:26">
      <c r="Z3009" s="205"/>
    </row>
    <row r="3010" spans="26:26">
      <c r="Z3010" s="205"/>
    </row>
    <row r="3011" spans="26:26">
      <c r="Z3011" s="205"/>
    </row>
    <row r="3012" spans="26:26">
      <c r="Z3012" s="205"/>
    </row>
    <row r="3013" spans="26:26">
      <c r="Z3013" s="205"/>
    </row>
    <row r="3014" spans="26:26">
      <c r="Z3014" s="205"/>
    </row>
    <row r="3015" spans="26:26">
      <c r="Z3015" s="205"/>
    </row>
    <row r="3016" spans="26:26">
      <c r="Z3016" s="205"/>
    </row>
    <row r="3017" spans="26:26">
      <c r="Z3017" s="205"/>
    </row>
    <row r="3018" spans="26:26">
      <c r="Z3018" s="205"/>
    </row>
    <row r="3019" spans="26:26">
      <c r="Z3019" s="205"/>
    </row>
    <row r="3020" spans="26:26">
      <c r="Z3020" s="205"/>
    </row>
    <row r="3021" spans="26:26">
      <c r="Z3021" s="205"/>
    </row>
    <row r="3022" spans="26:26">
      <c r="Z3022" s="205"/>
    </row>
    <row r="3023" spans="26:26">
      <c r="Z3023" s="205"/>
    </row>
    <row r="3024" spans="26:26">
      <c r="Z3024" s="205"/>
    </row>
    <row r="3025" spans="26:26">
      <c r="Z3025" s="205"/>
    </row>
    <row r="3026" spans="26:26">
      <c r="Z3026" s="205"/>
    </row>
    <row r="3027" spans="26:26">
      <c r="Z3027" s="205"/>
    </row>
    <row r="3028" spans="26:26">
      <c r="Z3028" s="205"/>
    </row>
    <row r="3029" spans="26:26">
      <c r="Z3029" s="205"/>
    </row>
    <row r="3030" spans="26:26">
      <c r="Z3030" s="205"/>
    </row>
    <row r="3031" spans="26:26">
      <c r="Z3031" s="205"/>
    </row>
    <row r="3032" spans="26:26">
      <c r="Z3032" s="205"/>
    </row>
    <row r="3033" spans="26:26">
      <c r="Z3033" s="205"/>
    </row>
    <row r="3034" spans="26:26">
      <c r="Z3034" s="205"/>
    </row>
    <row r="3035" spans="26:26">
      <c r="Z3035" s="205"/>
    </row>
    <row r="3036" spans="26:26">
      <c r="Z3036" s="205"/>
    </row>
    <row r="3037" spans="26:26">
      <c r="Z3037" s="205"/>
    </row>
    <row r="3038" spans="26:26">
      <c r="Z3038" s="205"/>
    </row>
    <row r="3039" spans="26:26">
      <c r="Z3039" s="205"/>
    </row>
    <row r="3040" spans="26:26">
      <c r="Z3040" s="205"/>
    </row>
    <row r="3041" spans="26:26">
      <c r="Z3041" s="205"/>
    </row>
    <row r="3042" spans="26:26">
      <c r="Z3042" s="205"/>
    </row>
    <row r="3043" spans="26:26">
      <c r="Z3043" s="205"/>
    </row>
    <row r="3044" spans="26:26">
      <c r="Z3044" s="205"/>
    </row>
    <row r="3045" spans="26:26">
      <c r="Z3045" s="205"/>
    </row>
    <row r="3046" spans="26:26">
      <c r="Z3046" s="205"/>
    </row>
    <row r="3047" spans="26:26">
      <c r="Z3047" s="205"/>
    </row>
    <row r="3048" spans="26:26">
      <c r="Z3048" s="205"/>
    </row>
    <row r="3049" spans="26:26">
      <c r="Z3049" s="205"/>
    </row>
    <row r="3050" spans="26:26">
      <c r="Z3050" s="205"/>
    </row>
    <row r="3051" spans="26:26">
      <c r="Z3051" s="205"/>
    </row>
    <row r="3052" spans="26:26">
      <c r="Z3052" s="205"/>
    </row>
    <row r="3053" spans="26:26">
      <c r="Z3053" s="205"/>
    </row>
    <row r="3054" spans="26:26">
      <c r="Z3054" s="205"/>
    </row>
    <row r="3055" spans="26:26">
      <c r="Z3055" s="205"/>
    </row>
    <row r="3056" spans="26:26">
      <c r="Z3056" s="205"/>
    </row>
    <row r="3057" spans="26:26">
      <c r="Z3057" s="205"/>
    </row>
    <row r="3058" spans="26:26">
      <c r="Z3058" s="205"/>
    </row>
    <row r="3059" spans="26:26">
      <c r="Z3059" s="205"/>
    </row>
    <row r="3060" spans="26:26">
      <c r="Z3060" s="205"/>
    </row>
    <row r="3061" spans="26:26">
      <c r="Z3061" s="205"/>
    </row>
    <row r="3062" spans="26:26">
      <c r="Z3062" s="205"/>
    </row>
    <row r="3063" spans="26:26">
      <c r="Z3063" s="205"/>
    </row>
    <row r="3064" spans="26:26">
      <c r="Z3064" s="205"/>
    </row>
    <row r="3065" spans="26:26">
      <c r="Z3065" s="205"/>
    </row>
    <row r="3066" spans="26:26">
      <c r="Z3066" s="205"/>
    </row>
    <row r="3067" spans="26:26">
      <c r="Z3067" s="205"/>
    </row>
    <row r="3068" spans="26:26">
      <c r="Z3068" s="205"/>
    </row>
    <row r="3069" spans="26:26">
      <c r="Z3069" s="205"/>
    </row>
    <row r="3070" spans="26:26">
      <c r="Z3070" s="205"/>
    </row>
    <row r="3071" spans="26:26">
      <c r="Z3071" s="205"/>
    </row>
    <row r="3072" spans="26:26">
      <c r="Z3072" s="205"/>
    </row>
    <row r="3073" spans="26:26">
      <c r="Z3073" s="205"/>
    </row>
    <row r="3074" spans="26:26">
      <c r="Z3074" s="205"/>
    </row>
    <row r="3075" spans="26:26">
      <c r="Z3075" s="205"/>
    </row>
    <row r="3076" spans="26:26">
      <c r="Z3076" s="205"/>
    </row>
    <row r="3077" spans="26:26">
      <c r="Z3077" s="205"/>
    </row>
    <row r="3078" spans="26:26">
      <c r="Z3078" s="205"/>
    </row>
    <row r="3079" spans="26:26">
      <c r="Z3079" s="205"/>
    </row>
    <row r="3080" spans="26:26">
      <c r="Z3080" s="205"/>
    </row>
    <row r="3081" spans="26:26">
      <c r="Z3081" s="205"/>
    </row>
    <row r="3082" spans="26:26">
      <c r="Z3082" s="205"/>
    </row>
    <row r="3083" spans="26:26">
      <c r="Z3083" s="205"/>
    </row>
    <row r="3084" spans="26:26">
      <c r="Z3084" s="205"/>
    </row>
    <row r="3085" spans="26:26">
      <c r="Z3085" s="205"/>
    </row>
    <row r="3086" spans="26:26">
      <c r="Z3086" s="205"/>
    </row>
    <row r="3087" spans="26:26">
      <c r="Z3087" s="205"/>
    </row>
    <row r="3088" spans="26:26">
      <c r="Z3088" s="205"/>
    </row>
    <row r="3089" spans="26:26">
      <c r="Z3089" s="205"/>
    </row>
    <row r="3090" spans="26:26">
      <c r="Z3090" s="205"/>
    </row>
    <row r="3091" spans="26:26">
      <c r="Z3091" s="205"/>
    </row>
    <row r="3092" spans="26:26">
      <c r="Z3092" s="205"/>
    </row>
    <row r="3093" spans="26:26">
      <c r="Z3093" s="205"/>
    </row>
    <row r="3094" spans="26:26">
      <c r="Z3094" s="205"/>
    </row>
    <row r="3095" spans="26:26">
      <c r="Z3095" s="205"/>
    </row>
    <row r="3096" spans="26:26">
      <c r="Z3096" s="205"/>
    </row>
    <row r="3097" spans="26:26">
      <c r="Z3097" s="205"/>
    </row>
    <row r="3098" spans="26:26">
      <c r="Z3098" s="205"/>
    </row>
    <row r="3099" spans="26:26">
      <c r="Z3099" s="205"/>
    </row>
    <row r="3100" spans="26:26">
      <c r="Z3100" s="205"/>
    </row>
    <row r="3101" spans="26:26">
      <c r="Z3101" s="205"/>
    </row>
    <row r="3102" spans="26:26">
      <c r="Z3102" s="205"/>
    </row>
    <row r="3103" spans="26:26">
      <c r="Z3103" s="205"/>
    </row>
    <row r="3104" spans="26:26">
      <c r="Z3104" s="205"/>
    </row>
    <row r="3105" spans="26:26">
      <c r="Z3105" s="205"/>
    </row>
    <row r="3106" spans="26:26">
      <c r="Z3106" s="205"/>
    </row>
    <row r="3107" spans="26:26">
      <c r="Z3107" s="205"/>
    </row>
    <row r="3108" spans="26:26">
      <c r="Z3108" s="205"/>
    </row>
    <row r="3109" spans="26:26">
      <c r="Z3109" s="205"/>
    </row>
    <row r="3110" spans="26:26">
      <c r="Z3110" s="205"/>
    </row>
    <row r="3111" spans="26:26">
      <c r="Z3111" s="205"/>
    </row>
    <row r="3112" spans="26:26">
      <c r="Z3112" s="205"/>
    </row>
    <row r="3113" spans="26:26">
      <c r="Z3113" s="205"/>
    </row>
    <row r="3114" spans="26:26">
      <c r="Z3114" s="205"/>
    </row>
    <row r="3115" spans="26:26">
      <c r="Z3115" s="205"/>
    </row>
    <row r="3116" spans="26:26">
      <c r="Z3116" s="205"/>
    </row>
    <row r="3117" spans="26:26">
      <c r="Z3117" s="205"/>
    </row>
    <row r="3118" spans="26:26">
      <c r="Z3118" s="205"/>
    </row>
    <row r="3119" spans="26:26">
      <c r="Z3119" s="205"/>
    </row>
    <row r="3120" spans="26:26">
      <c r="Z3120" s="205"/>
    </row>
    <row r="3121" spans="26:26">
      <c r="Z3121" s="205"/>
    </row>
    <row r="3122" spans="26:26">
      <c r="Z3122" s="205"/>
    </row>
    <row r="3123" spans="26:26">
      <c r="Z3123" s="205"/>
    </row>
    <row r="3124" spans="26:26">
      <c r="Z3124" s="205"/>
    </row>
    <row r="3125" spans="26:26">
      <c r="Z3125" s="205"/>
    </row>
    <row r="3126" spans="26:26">
      <c r="Z3126" s="205"/>
    </row>
    <row r="3127" spans="26:26">
      <c r="Z3127" s="205"/>
    </row>
    <row r="3128" spans="26:26">
      <c r="Z3128" s="205"/>
    </row>
    <row r="3129" spans="26:26">
      <c r="Z3129" s="205"/>
    </row>
    <row r="3130" spans="26:26">
      <c r="Z3130" s="205"/>
    </row>
    <row r="3131" spans="26:26">
      <c r="Z3131" s="205"/>
    </row>
    <row r="3132" spans="26:26">
      <c r="Z3132" s="205"/>
    </row>
    <row r="3133" spans="26:26">
      <c r="Z3133" s="205"/>
    </row>
    <row r="3134" spans="26:26">
      <c r="Z3134" s="205"/>
    </row>
    <row r="3135" spans="26:26">
      <c r="Z3135" s="205"/>
    </row>
    <row r="3136" spans="26:26">
      <c r="Z3136" s="205"/>
    </row>
    <row r="3137" spans="26:26">
      <c r="Z3137" s="205"/>
    </row>
    <row r="3138" spans="26:26">
      <c r="Z3138" s="205"/>
    </row>
    <row r="3139" spans="26:26">
      <c r="Z3139" s="205"/>
    </row>
    <row r="3140" spans="26:26">
      <c r="Z3140" s="205"/>
    </row>
    <row r="3141" spans="26:26">
      <c r="Z3141" s="205"/>
    </row>
    <row r="3142" spans="26:26">
      <c r="Z3142" s="205"/>
    </row>
    <row r="3143" spans="26:26">
      <c r="Z3143" s="205"/>
    </row>
    <row r="3144" spans="26:26">
      <c r="Z3144" s="205"/>
    </row>
    <row r="3145" spans="26:26">
      <c r="Z3145" s="205"/>
    </row>
    <row r="3146" spans="26:26">
      <c r="Z3146" s="205"/>
    </row>
    <row r="3147" spans="26:26">
      <c r="Z3147" s="205"/>
    </row>
    <row r="3148" spans="26:26">
      <c r="Z3148" s="205"/>
    </row>
    <row r="3149" spans="26:26">
      <c r="Z3149" s="205"/>
    </row>
    <row r="3150" spans="26:26">
      <c r="Z3150" s="205"/>
    </row>
    <row r="3151" spans="26:26">
      <c r="Z3151" s="205"/>
    </row>
    <row r="3152" spans="26:26">
      <c r="Z3152" s="205"/>
    </row>
    <row r="3153" spans="26:26">
      <c r="Z3153" s="205"/>
    </row>
    <row r="3154" spans="26:26">
      <c r="Z3154" s="205"/>
    </row>
    <row r="3155" spans="26:26">
      <c r="Z3155" s="205"/>
    </row>
    <row r="3156" spans="26:26">
      <c r="Z3156" s="205"/>
    </row>
    <row r="3157" spans="26:26">
      <c r="Z3157" s="205"/>
    </row>
    <row r="3158" spans="26:26">
      <c r="Z3158" s="205"/>
    </row>
    <row r="3159" spans="26:26">
      <c r="Z3159" s="205"/>
    </row>
    <row r="3160" spans="26:26">
      <c r="Z3160" s="205"/>
    </row>
    <row r="3161" spans="26:26">
      <c r="Z3161" s="205"/>
    </row>
    <row r="3162" spans="26:26">
      <c r="Z3162" s="205"/>
    </row>
    <row r="3163" spans="26:26">
      <c r="Z3163" s="205"/>
    </row>
    <row r="3164" spans="26:26">
      <c r="Z3164" s="205"/>
    </row>
    <row r="3165" spans="26:26">
      <c r="Z3165" s="205"/>
    </row>
    <row r="3166" spans="26:26">
      <c r="Z3166" s="205"/>
    </row>
    <row r="3167" spans="26:26">
      <c r="Z3167" s="205"/>
    </row>
    <row r="3168" spans="26:26">
      <c r="Z3168" s="205"/>
    </row>
    <row r="3169" spans="26:26">
      <c r="Z3169" s="205"/>
    </row>
    <row r="3170" spans="26:26">
      <c r="Z3170" s="205"/>
    </row>
    <row r="3171" spans="26:26">
      <c r="Z3171" s="205"/>
    </row>
    <row r="3172" spans="26:26">
      <c r="Z3172" s="205"/>
    </row>
    <row r="3173" spans="26:26">
      <c r="Z3173" s="205"/>
    </row>
    <row r="3174" spans="26:26">
      <c r="Z3174" s="205"/>
    </row>
    <row r="3175" spans="26:26">
      <c r="Z3175" s="205"/>
    </row>
    <row r="3176" spans="26:26">
      <c r="Z3176" s="205"/>
    </row>
    <row r="3177" spans="26:26">
      <c r="Z3177" s="205"/>
    </row>
    <row r="3178" spans="26:26">
      <c r="Z3178" s="205"/>
    </row>
    <row r="3179" spans="26:26">
      <c r="Z3179" s="205"/>
    </row>
    <row r="3180" spans="26:26">
      <c r="Z3180" s="205"/>
    </row>
    <row r="3181" spans="26:26">
      <c r="Z3181" s="205"/>
    </row>
    <row r="3182" spans="26:26">
      <c r="Z3182" s="205"/>
    </row>
    <row r="3183" spans="26:26">
      <c r="Z3183" s="205"/>
    </row>
    <row r="3184" spans="26:26">
      <c r="Z3184" s="205"/>
    </row>
    <row r="3185" spans="26:26">
      <c r="Z3185" s="205"/>
    </row>
    <row r="3186" spans="26:26">
      <c r="Z3186" s="205"/>
    </row>
    <row r="3187" spans="26:26">
      <c r="Z3187" s="205"/>
    </row>
    <row r="3188" spans="26:26">
      <c r="Z3188" s="205"/>
    </row>
    <row r="3189" spans="26:26">
      <c r="Z3189" s="205"/>
    </row>
    <row r="3190" spans="26:26">
      <c r="Z3190" s="205"/>
    </row>
    <row r="3191" spans="26:26">
      <c r="Z3191" s="205"/>
    </row>
    <row r="3192" spans="26:26">
      <c r="Z3192" s="205"/>
    </row>
    <row r="3193" spans="26:26">
      <c r="Z3193" s="205"/>
    </row>
    <row r="3194" spans="26:26">
      <c r="Z3194" s="205"/>
    </row>
    <row r="3195" spans="26:26">
      <c r="Z3195" s="205"/>
    </row>
    <row r="3196" spans="26:26">
      <c r="Z3196" s="205"/>
    </row>
    <row r="3197" spans="26:26">
      <c r="Z3197" s="205"/>
    </row>
    <row r="3198" spans="26:26">
      <c r="Z3198" s="205"/>
    </row>
    <row r="3199" spans="26:26">
      <c r="Z3199" s="205"/>
    </row>
    <row r="3200" spans="26:26">
      <c r="Z3200" s="205"/>
    </row>
    <row r="3201" spans="26:26">
      <c r="Z3201" s="205"/>
    </row>
    <row r="3202" spans="26:26">
      <c r="Z3202" s="205"/>
    </row>
    <row r="3203" spans="26:26">
      <c r="Z3203" s="205"/>
    </row>
    <row r="3204" spans="26:26">
      <c r="Z3204" s="205"/>
    </row>
    <row r="3205" spans="26:26">
      <c r="Z3205" s="205"/>
    </row>
    <row r="3206" spans="26:26">
      <c r="Z3206" s="205"/>
    </row>
    <row r="3207" spans="26:26">
      <c r="Z3207" s="205"/>
    </row>
    <row r="3208" spans="26:26">
      <c r="Z3208" s="205"/>
    </row>
    <row r="3209" spans="26:26">
      <c r="Z3209" s="205"/>
    </row>
    <row r="3210" spans="26:26">
      <c r="Z3210" s="205"/>
    </row>
    <row r="3211" spans="26:26">
      <c r="Z3211" s="205"/>
    </row>
    <row r="3212" spans="26:26">
      <c r="Z3212" s="205"/>
    </row>
    <row r="3213" spans="26:26">
      <c r="Z3213" s="205"/>
    </row>
    <row r="3214" spans="26:26">
      <c r="Z3214" s="205"/>
    </row>
    <row r="3215" spans="26:26">
      <c r="Z3215" s="205"/>
    </row>
    <row r="3216" spans="26:26">
      <c r="Z3216" s="205"/>
    </row>
    <row r="3217" spans="26:26">
      <c r="Z3217" s="205"/>
    </row>
    <row r="3218" spans="26:26">
      <c r="Z3218" s="205"/>
    </row>
    <row r="3219" spans="26:26">
      <c r="Z3219" s="205"/>
    </row>
    <row r="3220" spans="26:26">
      <c r="Z3220" s="205"/>
    </row>
    <row r="3221" spans="26:26">
      <c r="Z3221" s="205"/>
    </row>
    <row r="3222" spans="26:26">
      <c r="Z3222" s="205"/>
    </row>
    <row r="3223" spans="26:26">
      <c r="Z3223" s="205"/>
    </row>
    <row r="3224" spans="26:26">
      <c r="Z3224" s="205"/>
    </row>
    <row r="3225" spans="26:26">
      <c r="Z3225" s="205"/>
    </row>
    <row r="3226" spans="26:26">
      <c r="Z3226" s="205"/>
    </row>
    <row r="3227" spans="26:26">
      <c r="Z3227" s="205"/>
    </row>
    <row r="3228" spans="26:26">
      <c r="Z3228" s="205"/>
    </row>
    <row r="3229" spans="26:26">
      <c r="Z3229" s="205"/>
    </row>
    <row r="3230" spans="26:26">
      <c r="Z3230" s="205"/>
    </row>
    <row r="3231" spans="26:26">
      <c r="Z3231" s="205"/>
    </row>
    <row r="3232" spans="26:26">
      <c r="Z3232" s="205"/>
    </row>
    <row r="3233" spans="26:26">
      <c r="Z3233" s="205"/>
    </row>
    <row r="3234" spans="26:26">
      <c r="Z3234" s="205"/>
    </row>
    <row r="3235" spans="26:26">
      <c r="Z3235" s="205"/>
    </row>
    <row r="3236" spans="26:26">
      <c r="Z3236" s="205"/>
    </row>
    <row r="3237" spans="26:26">
      <c r="Z3237" s="205"/>
    </row>
    <row r="3238" spans="26:26">
      <c r="Z3238" s="205"/>
    </row>
    <row r="3239" spans="26:26">
      <c r="Z3239" s="205"/>
    </row>
    <row r="3240" spans="26:26">
      <c r="Z3240" s="205"/>
    </row>
    <row r="3241" spans="26:26">
      <c r="Z3241" s="205"/>
    </row>
    <row r="3242" spans="26:26">
      <c r="Z3242" s="205"/>
    </row>
    <row r="3243" spans="26:26">
      <c r="Z3243" s="205"/>
    </row>
    <row r="3244" spans="26:26">
      <c r="Z3244" s="205"/>
    </row>
    <row r="3245" spans="26:26">
      <c r="Z3245" s="205"/>
    </row>
    <row r="3246" spans="26:26">
      <c r="Z3246" s="205"/>
    </row>
    <row r="3247" spans="26:26">
      <c r="Z3247" s="205"/>
    </row>
    <row r="3248" spans="26:26">
      <c r="Z3248" s="205"/>
    </row>
    <row r="3249" spans="26:26">
      <c r="Z3249" s="205"/>
    </row>
    <row r="3250" spans="26:26">
      <c r="Z3250" s="205"/>
    </row>
    <row r="3251" spans="26:26">
      <c r="Z3251" s="205"/>
    </row>
    <row r="3252" spans="26:26">
      <c r="Z3252" s="205"/>
    </row>
    <row r="3253" spans="26:26">
      <c r="Z3253" s="205"/>
    </row>
    <row r="3254" spans="26:26">
      <c r="Z3254" s="205"/>
    </row>
    <row r="3255" spans="26:26">
      <c r="Z3255" s="205"/>
    </row>
    <row r="3256" spans="26:26">
      <c r="Z3256" s="205"/>
    </row>
    <row r="3257" spans="26:26">
      <c r="Z3257" s="205"/>
    </row>
    <row r="3258" spans="26:26">
      <c r="Z3258" s="205"/>
    </row>
    <row r="3259" spans="26:26">
      <c r="Z3259" s="205"/>
    </row>
    <row r="3260" spans="26:26">
      <c r="Z3260" s="205"/>
    </row>
    <row r="3261" spans="26:26">
      <c r="Z3261" s="205"/>
    </row>
    <row r="3262" spans="26:26">
      <c r="Z3262" s="205"/>
    </row>
    <row r="3263" spans="26:26">
      <c r="Z3263" s="205"/>
    </row>
    <row r="3264" spans="26:26">
      <c r="Z3264" s="205"/>
    </row>
    <row r="3265" spans="26:26">
      <c r="Z3265" s="205"/>
    </row>
    <row r="3266" spans="26:26">
      <c r="Z3266" s="205"/>
    </row>
    <row r="3267" spans="26:26">
      <c r="Z3267" s="205"/>
    </row>
    <row r="3268" spans="26:26">
      <c r="Z3268" s="205"/>
    </row>
    <row r="3269" spans="26:26">
      <c r="Z3269" s="205"/>
    </row>
    <row r="3270" spans="26:26">
      <c r="Z3270" s="205"/>
    </row>
    <row r="3271" spans="26:26">
      <c r="Z3271" s="205"/>
    </row>
    <row r="3272" spans="26:26">
      <c r="Z3272" s="205"/>
    </row>
    <row r="3273" spans="26:26">
      <c r="Z3273" s="205"/>
    </row>
    <row r="3274" spans="26:26">
      <c r="Z3274" s="205"/>
    </row>
    <row r="3275" spans="26:26">
      <c r="Z3275" s="205"/>
    </row>
    <row r="3276" spans="26:26">
      <c r="Z3276" s="205"/>
    </row>
    <row r="3277" spans="26:26">
      <c r="Z3277" s="205"/>
    </row>
    <row r="3278" spans="26:26">
      <c r="Z3278" s="205"/>
    </row>
    <row r="3279" spans="26:26">
      <c r="Z3279" s="205"/>
    </row>
    <row r="3280" spans="26:26">
      <c r="Z3280" s="205"/>
    </row>
    <row r="3281" spans="26:26">
      <c r="Z3281" s="205"/>
    </row>
    <row r="3282" spans="26:26">
      <c r="Z3282" s="205"/>
    </row>
    <row r="3283" spans="26:26">
      <c r="Z3283" s="205"/>
    </row>
    <row r="3284" spans="26:26">
      <c r="Z3284" s="205"/>
    </row>
    <row r="3285" spans="26:26">
      <c r="Z3285" s="205"/>
    </row>
    <row r="3286" spans="26:26">
      <c r="Z3286" s="205"/>
    </row>
    <row r="3287" spans="26:26">
      <c r="Z3287" s="205"/>
    </row>
    <row r="3288" spans="26:26">
      <c r="Z3288" s="205"/>
    </row>
    <row r="3289" spans="26:26">
      <c r="Z3289" s="205"/>
    </row>
    <row r="3290" spans="26:26">
      <c r="Z3290" s="205"/>
    </row>
    <row r="3291" spans="26:26">
      <c r="Z3291" s="205"/>
    </row>
    <row r="3292" spans="26:26">
      <c r="Z3292" s="205"/>
    </row>
    <row r="3293" spans="26:26">
      <c r="Z3293" s="205"/>
    </row>
    <row r="3294" spans="26:26">
      <c r="Z3294" s="205"/>
    </row>
    <row r="3295" spans="26:26">
      <c r="Z3295" s="205"/>
    </row>
    <row r="3296" spans="26:26">
      <c r="Z3296" s="205"/>
    </row>
    <row r="3297" spans="26:26">
      <c r="Z3297" s="205"/>
    </row>
    <row r="3298" spans="26:26">
      <c r="Z3298" s="205"/>
    </row>
    <row r="3299" spans="26:26">
      <c r="Z3299" s="205"/>
    </row>
    <row r="3300" spans="26:26">
      <c r="Z3300" s="205"/>
    </row>
    <row r="3301" spans="26:26">
      <c r="Z3301" s="205"/>
    </row>
    <row r="3302" spans="26:26">
      <c r="Z3302" s="205"/>
    </row>
    <row r="3303" spans="26:26">
      <c r="Z3303" s="205"/>
    </row>
    <row r="3304" spans="26:26">
      <c r="Z3304" s="205"/>
    </row>
    <row r="3305" spans="26:26">
      <c r="Z3305" s="205"/>
    </row>
    <row r="3306" spans="26:26">
      <c r="Z3306" s="205"/>
    </row>
    <row r="3307" spans="26:26">
      <c r="Z3307" s="205"/>
    </row>
    <row r="3308" spans="26:26">
      <c r="Z3308" s="205"/>
    </row>
    <row r="3309" spans="26:26">
      <c r="Z3309" s="205"/>
    </row>
    <row r="3310" spans="26:26">
      <c r="Z3310" s="205"/>
    </row>
    <row r="3311" spans="26:26">
      <c r="Z3311" s="205"/>
    </row>
    <row r="3312" spans="26:26">
      <c r="Z3312" s="205"/>
    </row>
    <row r="3313" spans="26:26">
      <c r="Z3313" s="205"/>
    </row>
    <row r="3314" spans="26:26">
      <c r="Z3314" s="205"/>
    </row>
    <row r="3315" spans="26:26">
      <c r="Z3315" s="205"/>
    </row>
    <row r="3316" spans="26:26">
      <c r="Z3316" s="205"/>
    </row>
    <row r="3317" spans="26:26">
      <c r="Z3317" s="205"/>
    </row>
    <row r="3318" spans="26:26">
      <c r="Z3318" s="205"/>
    </row>
    <row r="3319" spans="26:26">
      <c r="Z3319" s="205"/>
    </row>
    <row r="3320" spans="26:26">
      <c r="Z3320" s="205"/>
    </row>
    <row r="3321" spans="26:26">
      <c r="Z3321" s="205"/>
    </row>
    <row r="3322" spans="26:26">
      <c r="Z3322" s="205"/>
    </row>
    <row r="3323" spans="26:26">
      <c r="Z3323" s="205"/>
    </row>
    <row r="3324" spans="26:26">
      <c r="Z3324" s="205"/>
    </row>
    <row r="3325" spans="26:26">
      <c r="Z3325" s="205"/>
    </row>
    <row r="3326" spans="26:26">
      <c r="Z3326" s="205"/>
    </row>
    <row r="3327" spans="26:26">
      <c r="Z3327" s="205"/>
    </row>
    <row r="3328" spans="26:26">
      <c r="Z3328" s="205"/>
    </row>
    <row r="3329" spans="26:26">
      <c r="Z3329" s="205"/>
    </row>
    <row r="3330" spans="26:26">
      <c r="Z3330" s="205"/>
    </row>
    <row r="3331" spans="26:26">
      <c r="Z3331" s="205"/>
    </row>
    <row r="3332" spans="26:26">
      <c r="Z3332" s="205"/>
    </row>
    <row r="3333" spans="26:26">
      <c r="Z3333" s="205"/>
    </row>
    <row r="3334" spans="26:26">
      <c r="Z3334" s="205"/>
    </row>
    <row r="3335" spans="26:26">
      <c r="Z3335" s="205"/>
    </row>
    <row r="3336" spans="26:26">
      <c r="Z3336" s="205"/>
    </row>
    <row r="3337" spans="26:26">
      <c r="Z3337" s="205"/>
    </row>
    <row r="3338" spans="26:26">
      <c r="Z3338" s="205"/>
    </row>
    <row r="3339" spans="26:26">
      <c r="Z3339" s="205"/>
    </row>
    <row r="3340" spans="26:26">
      <c r="Z3340" s="205"/>
    </row>
    <row r="3341" spans="26:26">
      <c r="Z3341" s="205"/>
    </row>
    <row r="3342" spans="26:26">
      <c r="Z3342" s="205"/>
    </row>
    <row r="3343" spans="26:26">
      <c r="Z3343" s="205"/>
    </row>
    <row r="3344" spans="26:26">
      <c r="Z3344" s="205"/>
    </row>
    <row r="3345" spans="26:26">
      <c r="Z3345" s="205"/>
    </row>
    <row r="3346" spans="26:26">
      <c r="Z3346" s="205"/>
    </row>
    <row r="3347" spans="26:26">
      <c r="Z3347" s="205"/>
    </row>
    <row r="3348" spans="26:26">
      <c r="Z3348" s="205"/>
    </row>
    <row r="3349" spans="26:26">
      <c r="Z3349" s="205"/>
    </row>
    <row r="3350" spans="26:26">
      <c r="Z3350" s="205"/>
    </row>
    <row r="3351" spans="26:26">
      <c r="Z3351" s="205"/>
    </row>
    <row r="3352" spans="26:26">
      <c r="Z3352" s="205"/>
    </row>
    <row r="3353" spans="26:26">
      <c r="Z3353" s="205"/>
    </row>
    <row r="3354" spans="26:26">
      <c r="Z3354" s="205"/>
    </row>
    <row r="3355" spans="26:26">
      <c r="Z3355" s="205"/>
    </row>
    <row r="3356" spans="26:26">
      <c r="Z3356" s="205"/>
    </row>
    <row r="3357" spans="26:26">
      <c r="Z3357" s="205"/>
    </row>
    <row r="3358" spans="26:26">
      <c r="Z3358" s="205"/>
    </row>
    <row r="3359" spans="26:26">
      <c r="Z3359" s="205"/>
    </row>
    <row r="3360" spans="26:26">
      <c r="Z3360" s="205"/>
    </row>
    <row r="3361" spans="26:26">
      <c r="Z3361" s="205"/>
    </row>
    <row r="3362" spans="26:26">
      <c r="Z3362" s="205"/>
    </row>
    <row r="3363" spans="26:26">
      <c r="Z3363" s="205"/>
    </row>
    <row r="3364" spans="26:26">
      <c r="Z3364" s="205"/>
    </row>
    <row r="3365" spans="26:26">
      <c r="Z3365" s="205"/>
    </row>
    <row r="3366" spans="26:26">
      <c r="Z3366" s="205"/>
    </row>
    <row r="3367" spans="26:26">
      <c r="Z3367" s="205"/>
    </row>
    <row r="3368" spans="26:26">
      <c r="Z3368" s="205"/>
    </row>
    <row r="3369" spans="26:26">
      <c r="Z3369" s="205"/>
    </row>
    <row r="3370" spans="26:26">
      <c r="Z3370" s="205"/>
    </row>
    <row r="3371" spans="26:26">
      <c r="Z3371" s="205"/>
    </row>
    <row r="3372" spans="26:26">
      <c r="Z3372" s="205"/>
    </row>
    <row r="3373" spans="26:26">
      <c r="Z3373" s="205"/>
    </row>
    <row r="3374" spans="26:26">
      <c r="Z3374" s="205"/>
    </row>
    <row r="3375" spans="26:26">
      <c r="Z3375" s="205"/>
    </row>
    <row r="3376" spans="26:26">
      <c r="Z3376" s="205"/>
    </row>
    <row r="3377" spans="26:26">
      <c r="Z3377" s="205"/>
    </row>
    <row r="3378" spans="26:26">
      <c r="Z3378" s="205"/>
    </row>
    <row r="3379" spans="26:26">
      <c r="Z3379" s="205"/>
    </row>
    <row r="3380" spans="26:26">
      <c r="Z3380" s="205"/>
    </row>
    <row r="3381" spans="26:26">
      <c r="Z3381" s="205"/>
    </row>
    <row r="3382" spans="26:26">
      <c r="Z3382" s="205"/>
    </row>
    <row r="3383" spans="26:26">
      <c r="Z3383" s="205"/>
    </row>
    <row r="3384" spans="26:26">
      <c r="Z3384" s="205"/>
    </row>
    <row r="3385" spans="26:26">
      <c r="Z3385" s="205"/>
    </row>
    <row r="3386" spans="26:26">
      <c r="Z3386" s="205"/>
    </row>
    <row r="3387" spans="26:26">
      <c r="Z3387" s="205"/>
    </row>
    <row r="3388" spans="26:26">
      <c r="Z3388" s="205"/>
    </row>
    <row r="3389" spans="26:26">
      <c r="Z3389" s="205"/>
    </row>
    <row r="3390" spans="26:26">
      <c r="Z3390" s="205"/>
    </row>
    <row r="3391" spans="26:26">
      <c r="Z3391" s="205"/>
    </row>
    <row r="3392" spans="26:26">
      <c r="Z3392" s="205"/>
    </row>
    <row r="3393" spans="26:26">
      <c r="Z3393" s="205"/>
    </row>
    <row r="3394" spans="26:26">
      <c r="Z3394" s="205"/>
    </row>
    <row r="3395" spans="26:26">
      <c r="Z3395" s="205"/>
    </row>
    <row r="3396" spans="26:26">
      <c r="Z3396" s="205"/>
    </row>
    <row r="3397" spans="26:26">
      <c r="Z3397" s="205"/>
    </row>
    <row r="3398" spans="26:26">
      <c r="Z3398" s="205"/>
    </row>
    <row r="3399" spans="26:26">
      <c r="Z3399" s="205"/>
    </row>
    <row r="3400" spans="26:26">
      <c r="Z3400" s="205"/>
    </row>
    <row r="3401" spans="26:26">
      <c r="Z3401" s="205"/>
    </row>
    <row r="3402" spans="26:26">
      <c r="Z3402" s="205"/>
    </row>
    <row r="3403" spans="26:26">
      <c r="Z3403" s="205"/>
    </row>
    <row r="3404" spans="26:26">
      <c r="Z3404" s="205"/>
    </row>
    <row r="3405" spans="26:26">
      <c r="Z3405" s="205"/>
    </row>
    <row r="3406" spans="26:26">
      <c r="Z3406" s="205"/>
    </row>
    <row r="3407" spans="26:26">
      <c r="Z3407" s="205"/>
    </row>
    <row r="3408" spans="26:26">
      <c r="Z3408" s="205"/>
    </row>
    <row r="3409" spans="26:26">
      <c r="Z3409" s="205"/>
    </row>
    <row r="3410" spans="26:26">
      <c r="Z3410" s="205"/>
    </row>
    <row r="3411" spans="26:26">
      <c r="Z3411" s="205"/>
    </row>
    <row r="3412" spans="26:26">
      <c r="Z3412" s="205"/>
    </row>
    <row r="3413" spans="26:26">
      <c r="Z3413" s="205"/>
    </row>
    <row r="3414" spans="26:26">
      <c r="Z3414" s="205"/>
    </row>
    <row r="3415" spans="26:26">
      <c r="Z3415" s="205"/>
    </row>
    <row r="3416" spans="26:26">
      <c r="Z3416" s="205"/>
    </row>
    <row r="3417" spans="26:26">
      <c r="Z3417" s="205"/>
    </row>
    <row r="3418" spans="26:26">
      <c r="Z3418" s="205"/>
    </row>
    <row r="3419" spans="26:26">
      <c r="Z3419" s="205"/>
    </row>
    <row r="3420" spans="26:26">
      <c r="Z3420" s="205"/>
    </row>
    <row r="3421" spans="26:26">
      <c r="Z3421" s="205"/>
    </row>
    <row r="3422" spans="26:26">
      <c r="Z3422" s="205"/>
    </row>
    <row r="3423" spans="26:26">
      <c r="Z3423" s="205"/>
    </row>
    <row r="3424" spans="26:26">
      <c r="Z3424" s="205"/>
    </row>
    <row r="3425" spans="26:26">
      <c r="Z3425" s="205"/>
    </row>
    <row r="3426" spans="26:26">
      <c r="Z3426" s="205"/>
    </row>
    <row r="3427" spans="26:26">
      <c r="Z3427" s="205"/>
    </row>
    <row r="3428" spans="26:26">
      <c r="Z3428" s="205"/>
    </row>
    <row r="3429" spans="26:26">
      <c r="Z3429" s="205"/>
    </row>
    <row r="3430" spans="26:26">
      <c r="Z3430" s="205"/>
    </row>
    <row r="3431" spans="26:26">
      <c r="Z3431" s="205"/>
    </row>
    <row r="3432" spans="26:26">
      <c r="Z3432" s="205"/>
    </row>
    <row r="3433" spans="26:26">
      <c r="Z3433" s="205"/>
    </row>
    <row r="3434" spans="26:26">
      <c r="Z3434" s="205"/>
    </row>
    <row r="3435" spans="26:26">
      <c r="Z3435" s="205"/>
    </row>
    <row r="3436" spans="26:26">
      <c r="Z3436" s="205"/>
    </row>
    <row r="3437" spans="26:26">
      <c r="Z3437" s="205"/>
    </row>
    <row r="3438" spans="26:26">
      <c r="Z3438" s="205"/>
    </row>
    <row r="3439" spans="26:26">
      <c r="Z3439" s="205"/>
    </row>
    <row r="3440" spans="26:26">
      <c r="Z3440" s="205"/>
    </row>
    <row r="3441" spans="26:26">
      <c r="Z3441" s="205"/>
    </row>
    <row r="3442" spans="26:26">
      <c r="Z3442" s="205"/>
    </row>
    <row r="3443" spans="26:26">
      <c r="Z3443" s="205"/>
    </row>
    <row r="3444" spans="26:26">
      <c r="Z3444" s="205"/>
    </row>
    <row r="3445" spans="26:26">
      <c r="Z3445" s="205"/>
    </row>
    <row r="3446" spans="26:26">
      <c r="Z3446" s="205"/>
    </row>
    <row r="3447" spans="26:26">
      <c r="Z3447" s="205"/>
    </row>
    <row r="3448" spans="26:26">
      <c r="Z3448" s="205"/>
    </row>
    <row r="3449" spans="26:26">
      <c r="Z3449" s="205"/>
    </row>
    <row r="3450" spans="26:26">
      <c r="Z3450" s="205"/>
    </row>
    <row r="3451" spans="26:26">
      <c r="Z3451" s="205"/>
    </row>
    <row r="3452" spans="26:26">
      <c r="Z3452" s="205"/>
    </row>
    <row r="3453" spans="26:26">
      <c r="Z3453" s="205"/>
    </row>
    <row r="3454" spans="26:26">
      <c r="Z3454" s="205"/>
    </row>
    <row r="3455" spans="26:26">
      <c r="Z3455" s="205"/>
    </row>
    <row r="3456" spans="26:26">
      <c r="Z3456" s="205"/>
    </row>
    <row r="3457" spans="26:26">
      <c r="Z3457" s="205"/>
    </row>
    <row r="3458" spans="26:26">
      <c r="Z3458" s="205"/>
    </row>
    <row r="3459" spans="26:26">
      <c r="Z3459" s="205"/>
    </row>
    <row r="3460" spans="26:26">
      <c r="Z3460" s="205"/>
    </row>
    <row r="3461" spans="26:26">
      <c r="Z3461" s="205"/>
    </row>
    <row r="3462" spans="26:26">
      <c r="Z3462" s="205"/>
    </row>
    <row r="3463" spans="26:26">
      <c r="Z3463" s="205"/>
    </row>
    <row r="3464" spans="26:26">
      <c r="Z3464" s="205"/>
    </row>
    <row r="3465" spans="26:26">
      <c r="Z3465" s="205"/>
    </row>
    <row r="3466" spans="26:26">
      <c r="Z3466" s="205"/>
    </row>
    <row r="3467" spans="26:26">
      <c r="Z3467" s="205"/>
    </row>
    <row r="3468" spans="26:26">
      <c r="Z3468" s="205"/>
    </row>
    <row r="3469" spans="26:26">
      <c r="Z3469" s="205"/>
    </row>
    <row r="3470" spans="26:26">
      <c r="Z3470" s="205"/>
    </row>
    <row r="3471" spans="26:26">
      <c r="Z3471" s="205"/>
    </row>
    <row r="3472" spans="26:26">
      <c r="Z3472" s="205"/>
    </row>
    <row r="3473" spans="26:26">
      <c r="Z3473" s="205"/>
    </row>
    <row r="3474" spans="26:26">
      <c r="Z3474" s="205"/>
    </row>
    <row r="3475" spans="26:26">
      <c r="Z3475" s="205"/>
    </row>
    <row r="3476" spans="26:26">
      <c r="Z3476" s="205"/>
    </row>
    <row r="3477" spans="26:26">
      <c r="Z3477" s="205"/>
    </row>
    <row r="3478" spans="26:26">
      <c r="Z3478" s="205"/>
    </row>
    <row r="3479" spans="26:26">
      <c r="Z3479" s="205"/>
    </row>
    <row r="3480" spans="26:26">
      <c r="Z3480" s="205"/>
    </row>
    <row r="3481" spans="26:26">
      <c r="Z3481" s="205"/>
    </row>
    <row r="3482" spans="26:26">
      <c r="Z3482" s="205"/>
    </row>
    <row r="3483" spans="26:26">
      <c r="Z3483" s="205"/>
    </row>
    <row r="3484" spans="26:26">
      <c r="Z3484" s="205"/>
    </row>
    <row r="3485" spans="26:26">
      <c r="Z3485" s="205"/>
    </row>
    <row r="3486" spans="26:26">
      <c r="Z3486" s="205"/>
    </row>
    <row r="3487" spans="26:26">
      <c r="Z3487" s="205"/>
    </row>
    <row r="3488" spans="26:26">
      <c r="Z3488" s="205"/>
    </row>
    <row r="3489" spans="26:26">
      <c r="Z3489" s="205"/>
    </row>
    <row r="3490" spans="26:26">
      <c r="Z3490" s="205"/>
    </row>
    <row r="3491" spans="26:26">
      <c r="Z3491" s="205"/>
    </row>
    <row r="3492" spans="26:26">
      <c r="Z3492" s="205"/>
    </row>
    <row r="3493" spans="26:26">
      <c r="Z3493" s="205"/>
    </row>
    <row r="3494" spans="26:26">
      <c r="Z3494" s="205"/>
    </row>
    <row r="3495" spans="26:26">
      <c r="Z3495" s="205"/>
    </row>
    <row r="3496" spans="26:26">
      <c r="Z3496" s="205"/>
    </row>
    <row r="3497" spans="26:26">
      <c r="Z3497" s="205"/>
    </row>
    <row r="3498" spans="26:26">
      <c r="Z3498" s="205"/>
    </row>
    <row r="3499" spans="26:26">
      <c r="Z3499" s="205"/>
    </row>
    <row r="3500" spans="26:26">
      <c r="Z3500" s="205"/>
    </row>
    <row r="3501" spans="26:26">
      <c r="Z3501" s="205"/>
    </row>
    <row r="3502" spans="26:26">
      <c r="Z3502" s="205"/>
    </row>
    <row r="3503" spans="26:26">
      <c r="Z3503" s="205"/>
    </row>
    <row r="3504" spans="26:26">
      <c r="Z3504" s="205"/>
    </row>
    <row r="3505" spans="26:26">
      <c r="Z3505" s="205"/>
    </row>
    <row r="3506" spans="26:26">
      <c r="Z3506" s="205"/>
    </row>
    <row r="3507" spans="26:26">
      <c r="Z3507" s="205"/>
    </row>
    <row r="3508" spans="26:26">
      <c r="Z3508" s="205"/>
    </row>
    <row r="3509" spans="26:26">
      <c r="Z3509" s="205"/>
    </row>
    <row r="3510" spans="26:26">
      <c r="Z3510" s="205"/>
    </row>
    <row r="3511" spans="26:26">
      <c r="Z3511" s="205"/>
    </row>
    <row r="3512" spans="26:26">
      <c r="Z3512" s="205"/>
    </row>
    <row r="3513" spans="26:26">
      <c r="Z3513" s="205"/>
    </row>
    <row r="3514" spans="26:26">
      <c r="Z3514" s="205"/>
    </row>
    <row r="3515" spans="26:26">
      <c r="Z3515" s="205"/>
    </row>
    <row r="3516" spans="26:26">
      <c r="Z3516" s="205"/>
    </row>
    <row r="3517" spans="26:26">
      <c r="Z3517" s="205"/>
    </row>
    <row r="3518" spans="26:26">
      <c r="Z3518" s="205"/>
    </row>
    <row r="3519" spans="26:26">
      <c r="Z3519" s="205"/>
    </row>
    <row r="3520" spans="26:26">
      <c r="Z3520" s="205"/>
    </row>
    <row r="3521" spans="26:26">
      <c r="Z3521" s="205"/>
    </row>
    <row r="3522" spans="26:26">
      <c r="Z3522" s="205"/>
    </row>
    <row r="3523" spans="26:26">
      <c r="Z3523" s="205"/>
    </row>
    <row r="3524" spans="26:26">
      <c r="Z3524" s="205"/>
    </row>
    <row r="3525" spans="26:26">
      <c r="Z3525" s="205"/>
    </row>
    <row r="3526" spans="26:26">
      <c r="Z3526" s="205"/>
    </row>
    <row r="3527" spans="26:26">
      <c r="Z3527" s="205"/>
    </row>
    <row r="3528" spans="26:26">
      <c r="Z3528" s="205"/>
    </row>
    <row r="3529" spans="26:26">
      <c r="Z3529" s="205"/>
    </row>
    <row r="3530" spans="26:26">
      <c r="Z3530" s="205"/>
    </row>
    <row r="3531" spans="26:26">
      <c r="Z3531" s="205"/>
    </row>
    <row r="3532" spans="26:26">
      <c r="Z3532" s="205"/>
    </row>
    <row r="3533" spans="26:26">
      <c r="Z3533" s="205"/>
    </row>
    <row r="3534" spans="26:26">
      <c r="Z3534" s="205"/>
    </row>
    <row r="3535" spans="26:26">
      <c r="Z3535" s="205"/>
    </row>
    <row r="3536" spans="26:26">
      <c r="Z3536" s="205"/>
    </row>
    <row r="3537" spans="26:26">
      <c r="Z3537" s="205"/>
    </row>
    <row r="3538" spans="26:26">
      <c r="Z3538" s="205"/>
    </row>
    <row r="3539" spans="26:26">
      <c r="Z3539" s="205"/>
    </row>
    <row r="3540" spans="26:26">
      <c r="Z3540" s="205"/>
    </row>
    <row r="3541" spans="26:26">
      <c r="Z3541" s="205"/>
    </row>
    <row r="3542" spans="26:26">
      <c r="Z3542" s="205"/>
    </row>
    <row r="3543" spans="26:26">
      <c r="Z3543" s="205"/>
    </row>
    <row r="3544" spans="26:26">
      <c r="Z3544" s="205"/>
    </row>
    <row r="3545" spans="26:26">
      <c r="Z3545" s="205"/>
    </row>
    <row r="3546" spans="26:26">
      <c r="Z3546" s="205"/>
    </row>
    <row r="3547" spans="26:26">
      <c r="Z3547" s="205"/>
    </row>
    <row r="3548" spans="26:26">
      <c r="Z3548" s="205"/>
    </row>
    <row r="3549" spans="26:26">
      <c r="Z3549" s="205"/>
    </row>
    <row r="3550" spans="26:26">
      <c r="Z3550" s="205"/>
    </row>
    <row r="3551" spans="26:26">
      <c r="Z3551" s="205"/>
    </row>
    <row r="3552" spans="26:26">
      <c r="Z3552" s="205"/>
    </row>
    <row r="3553" spans="26:26">
      <c r="Z3553" s="205"/>
    </row>
    <row r="3554" spans="26:26">
      <c r="Z3554" s="205"/>
    </row>
    <row r="3555" spans="26:26">
      <c r="Z3555" s="205"/>
    </row>
    <row r="3556" spans="26:26">
      <c r="Z3556" s="205"/>
    </row>
    <row r="3557" spans="26:26">
      <c r="Z3557" s="205"/>
    </row>
    <row r="3558" spans="26:26">
      <c r="Z3558" s="205"/>
    </row>
    <row r="3559" spans="26:26">
      <c r="Z3559" s="205"/>
    </row>
    <row r="3560" spans="26:26">
      <c r="Z3560" s="205"/>
    </row>
    <row r="3561" spans="26:26">
      <c r="Z3561" s="205"/>
    </row>
    <row r="3562" spans="26:26">
      <c r="Z3562" s="205"/>
    </row>
    <row r="3563" spans="26:26">
      <c r="Z3563" s="205"/>
    </row>
    <row r="3564" spans="26:26">
      <c r="Z3564" s="205"/>
    </row>
    <row r="3565" spans="26:26">
      <c r="Z3565" s="205"/>
    </row>
    <row r="3566" spans="26:26">
      <c r="Z3566" s="205"/>
    </row>
    <row r="3567" spans="26:26">
      <c r="Z3567" s="205"/>
    </row>
    <row r="3568" spans="26:26">
      <c r="Z3568" s="205"/>
    </row>
    <row r="3569" spans="26:26">
      <c r="Z3569" s="205"/>
    </row>
    <row r="3570" spans="26:26">
      <c r="Z3570" s="205"/>
    </row>
    <row r="3571" spans="26:26">
      <c r="Z3571" s="205"/>
    </row>
    <row r="3572" spans="26:26">
      <c r="Z3572" s="205"/>
    </row>
    <row r="3573" spans="26:26">
      <c r="Z3573" s="205"/>
    </row>
    <row r="3574" spans="26:26">
      <c r="Z3574" s="205"/>
    </row>
    <row r="3575" spans="26:26">
      <c r="Z3575" s="205"/>
    </row>
    <row r="3576" spans="26:26">
      <c r="Z3576" s="205"/>
    </row>
    <row r="3577" spans="26:26">
      <c r="Z3577" s="205"/>
    </row>
    <row r="3578" spans="26:26">
      <c r="Z3578" s="205"/>
    </row>
    <row r="3579" spans="26:26">
      <c r="Z3579" s="205"/>
    </row>
    <row r="3580" spans="26:26">
      <c r="Z3580" s="205"/>
    </row>
    <row r="3581" spans="26:26">
      <c r="Z3581" s="205"/>
    </row>
    <row r="3582" spans="26:26">
      <c r="Z3582" s="205"/>
    </row>
    <row r="3583" spans="26:26">
      <c r="Z3583" s="205"/>
    </row>
    <row r="3584" spans="26:26">
      <c r="Z3584" s="205"/>
    </row>
    <row r="3585" spans="26:26">
      <c r="Z3585" s="205"/>
    </row>
    <row r="3586" spans="26:26">
      <c r="Z3586" s="205"/>
    </row>
    <row r="3587" spans="26:26">
      <c r="Z3587" s="205"/>
    </row>
    <row r="3588" spans="26:26">
      <c r="Z3588" s="205"/>
    </row>
    <row r="3589" spans="26:26">
      <c r="Z3589" s="205"/>
    </row>
    <row r="3590" spans="26:26">
      <c r="Z3590" s="205"/>
    </row>
    <row r="3591" spans="26:26">
      <c r="Z3591" s="205"/>
    </row>
    <row r="3592" spans="26:26">
      <c r="Z3592" s="205"/>
    </row>
    <row r="3593" spans="26:26">
      <c r="Z3593" s="205"/>
    </row>
    <row r="3594" spans="26:26">
      <c r="Z3594" s="205"/>
    </row>
    <row r="3595" spans="26:26">
      <c r="Z3595" s="205"/>
    </row>
    <row r="3596" spans="26:26">
      <c r="Z3596" s="205"/>
    </row>
    <row r="3597" spans="26:26">
      <c r="Z3597" s="205"/>
    </row>
    <row r="3598" spans="26:26">
      <c r="Z3598" s="205"/>
    </row>
    <row r="3599" spans="26:26">
      <c r="Z3599" s="205"/>
    </row>
    <row r="3600" spans="26:26">
      <c r="Z3600" s="205"/>
    </row>
    <row r="3601" spans="26:26">
      <c r="Z3601" s="205"/>
    </row>
    <row r="3602" spans="26:26">
      <c r="Z3602" s="205"/>
    </row>
    <row r="3603" spans="26:26">
      <c r="Z3603" s="205"/>
    </row>
    <row r="3604" spans="26:26">
      <c r="Z3604" s="205"/>
    </row>
    <row r="3605" spans="26:26">
      <c r="Z3605" s="205"/>
    </row>
    <row r="3606" spans="26:26">
      <c r="Z3606" s="205"/>
    </row>
    <row r="3607" spans="26:26">
      <c r="Z3607" s="205"/>
    </row>
    <row r="3608" spans="26:26">
      <c r="Z3608" s="205"/>
    </row>
    <row r="3609" spans="26:26">
      <c r="Z3609" s="205"/>
    </row>
    <row r="3610" spans="26:26">
      <c r="Z3610" s="205"/>
    </row>
    <row r="3611" spans="26:26">
      <c r="Z3611" s="205"/>
    </row>
    <row r="3612" spans="26:26">
      <c r="Z3612" s="205"/>
    </row>
    <row r="3613" spans="26:26">
      <c r="Z3613" s="205"/>
    </row>
    <row r="3614" spans="26:26">
      <c r="Z3614" s="205"/>
    </row>
    <row r="3615" spans="26:26">
      <c r="Z3615" s="205"/>
    </row>
    <row r="3616" spans="26:26">
      <c r="Z3616" s="205"/>
    </row>
    <row r="3617" spans="26:26">
      <c r="Z3617" s="205"/>
    </row>
    <row r="3618" spans="26:26">
      <c r="Z3618" s="205"/>
    </row>
    <row r="3619" spans="26:26">
      <c r="Z3619" s="205"/>
    </row>
    <row r="3620" spans="26:26">
      <c r="Z3620" s="205"/>
    </row>
    <row r="3621" spans="26:26">
      <c r="Z3621" s="205"/>
    </row>
    <row r="3622" spans="26:26">
      <c r="Z3622" s="205"/>
    </row>
    <row r="3623" spans="26:26">
      <c r="Z3623" s="205"/>
    </row>
    <row r="3624" spans="26:26">
      <c r="Z3624" s="205"/>
    </row>
    <row r="3625" spans="26:26">
      <c r="Z3625" s="205"/>
    </row>
    <row r="3626" spans="26:26">
      <c r="Z3626" s="205"/>
    </row>
    <row r="3627" spans="26:26">
      <c r="Z3627" s="205"/>
    </row>
    <row r="3628" spans="26:26">
      <c r="Z3628" s="205"/>
    </row>
    <row r="3629" spans="26:26">
      <c r="Z3629" s="205"/>
    </row>
    <row r="3630" spans="26:26">
      <c r="Z3630" s="205"/>
    </row>
    <row r="3631" spans="26:26">
      <c r="Z3631" s="205"/>
    </row>
    <row r="3632" spans="26:26">
      <c r="Z3632" s="205"/>
    </row>
    <row r="3633" spans="26:26">
      <c r="Z3633" s="205"/>
    </row>
    <row r="3634" spans="26:26">
      <c r="Z3634" s="205"/>
    </row>
    <row r="3635" spans="26:26">
      <c r="Z3635" s="205"/>
    </row>
    <row r="3636" spans="26:26">
      <c r="Z3636" s="205"/>
    </row>
    <row r="3637" spans="26:26">
      <c r="Z3637" s="205"/>
    </row>
    <row r="3638" spans="26:26">
      <c r="Z3638" s="205"/>
    </row>
    <row r="3639" spans="26:26">
      <c r="Z3639" s="205"/>
    </row>
    <row r="3640" spans="26:26">
      <c r="Z3640" s="205"/>
    </row>
    <row r="3641" spans="26:26">
      <c r="Z3641" s="205"/>
    </row>
    <row r="3642" spans="26:26">
      <c r="Z3642" s="205"/>
    </row>
    <row r="3643" spans="26:26">
      <c r="Z3643" s="205"/>
    </row>
    <row r="3644" spans="26:26">
      <c r="Z3644" s="205"/>
    </row>
    <row r="3645" spans="26:26">
      <c r="Z3645" s="205"/>
    </row>
    <row r="3646" spans="26:26">
      <c r="Z3646" s="205"/>
    </row>
    <row r="3647" spans="26:26">
      <c r="Z3647" s="205"/>
    </row>
    <row r="3648" spans="26:26">
      <c r="Z3648" s="205"/>
    </row>
    <row r="3649" spans="26:26">
      <c r="Z3649" s="205"/>
    </row>
    <row r="3650" spans="26:26">
      <c r="Z3650" s="205"/>
    </row>
    <row r="3651" spans="26:26">
      <c r="Z3651" s="205"/>
    </row>
    <row r="3652" spans="26:26">
      <c r="Z3652" s="205"/>
    </row>
    <row r="3653" spans="26:26">
      <c r="Z3653" s="205"/>
    </row>
    <row r="3654" spans="26:26">
      <c r="Z3654" s="205"/>
    </row>
    <row r="3655" spans="26:26">
      <c r="Z3655" s="205"/>
    </row>
    <row r="3656" spans="26:26">
      <c r="Z3656" s="205"/>
    </row>
    <row r="3657" spans="26:26">
      <c r="Z3657" s="205"/>
    </row>
    <row r="3658" spans="26:26">
      <c r="Z3658" s="205"/>
    </row>
    <row r="3659" spans="26:26">
      <c r="Z3659" s="205"/>
    </row>
    <row r="3660" spans="26:26">
      <c r="Z3660" s="205"/>
    </row>
    <row r="3661" spans="26:26">
      <c r="Z3661" s="205"/>
    </row>
    <row r="3662" spans="26:26">
      <c r="Z3662" s="205"/>
    </row>
    <row r="3663" spans="26:26">
      <c r="Z3663" s="205"/>
    </row>
    <row r="3664" spans="26:26">
      <c r="Z3664" s="205"/>
    </row>
    <row r="3665" spans="26:26">
      <c r="Z3665" s="205"/>
    </row>
    <row r="3666" spans="26:26">
      <c r="Z3666" s="205"/>
    </row>
    <row r="3667" spans="26:26">
      <c r="Z3667" s="205"/>
    </row>
    <row r="3668" spans="26:26">
      <c r="Z3668" s="205"/>
    </row>
    <row r="3669" spans="26:26">
      <c r="Z3669" s="205"/>
    </row>
    <row r="3670" spans="26:26">
      <c r="Z3670" s="205"/>
    </row>
    <row r="3671" spans="26:26">
      <c r="Z3671" s="205"/>
    </row>
    <row r="3672" spans="26:26">
      <c r="Z3672" s="205"/>
    </row>
    <row r="3673" spans="26:26">
      <c r="Z3673" s="205"/>
    </row>
    <row r="3674" spans="26:26">
      <c r="Z3674" s="205"/>
    </row>
    <row r="3675" spans="26:26">
      <c r="Z3675" s="205"/>
    </row>
    <row r="3676" spans="26:26">
      <c r="Z3676" s="205"/>
    </row>
    <row r="3677" spans="26:26">
      <c r="Z3677" s="205"/>
    </row>
    <row r="3678" spans="26:26">
      <c r="Z3678" s="205"/>
    </row>
    <row r="3679" spans="26:26">
      <c r="Z3679" s="205"/>
    </row>
    <row r="3680" spans="26:26">
      <c r="Z3680" s="205"/>
    </row>
    <row r="3681" spans="26:26">
      <c r="Z3681" s="205"/>
    </row>
    <row r="3682" spans="26:26">
      <c r="Z3682" s="205"/>
    </row>
    <row r="3683" spans="26:26">
      <c r="Z3683" s="205"/>
    </row>
    <row r="3684" spans="26:26">
      <c r="Z3684" s="205"/>
    </row>
    <row r="3685" spans="26:26">
      <c r="Z3685" s="205"/>
    </row>
    <row r="3686" spans="26:26">
      <c r="Z3686" s="205"/>
    </row>
    <row r="3687" spans="26:26">
      <c r="Z3687" s="205"/>
    </row>
    <row r="3688" spans="26:26">
      <c r="Z3688" s="205"/>
    </row>
    <row r="3689" spans="26:26">
      <c r="Z3689" s="205"/>
    </row>
    <row r="3690" spans="26:26">
      <c r="Z3690" s="205"/>
    </row>
    <row r="3691" spans="26:26">
      <c r="Z3691" s="205"/>
    </row>
    <row r="3692" spans="26:26">
      <c r="Z3692" s="205"/>
    </row>
    <row r="3693" spans="26:26">
      <c r="Z3693" s="205"/>
    </row>
    <row r="3694" spans="26:26">
      <c r="Z3694" s="205"/>
    </row>
    <row r="3695" spans="26:26">
      <c r="Z3695" s="205"/>
    </row>
    <row r="3696" spans="26:26">
      <c r="Z3696" s="205"/>
    </row>
    <row r="3697" spans="26:26">
      <c r="Z3697" s="205"/>
    </row>
    <row r="3698" spans="26:26">
      <c r="Z3698" s="205"/>
    </row>
    <row r="3699" spans="26:26">
      <c r="Z3699" s="205"/>
    </row>
    <row r="3700" spans="26:26">
      <c r="Z3700" s="205"/>
    </row>
    <row r="3701" spans="26:26">
      <c r="Z3701" s="205"/>
    </row>
    <row r="3702" spans="26:26">
      <c r="Z3702" s="205"/>
    </row>
    <row r="3703" spans="26:26">
      <c r="Z3703" s="205"/>
    </row>
    <row r="3704" spans="26:26">
      <c r="Z3704" s="205"/>
    </row>
    <row r="3705" spans="26:26">
      <c r="Z3705" s="205"/>
    </row>
    <row r="3706" spans="26:26">
      <c r="Z3706" s="205"/>
    </row>
    <row r="3707" spans="26:26">
      <c r="Z3707" s="205"/>
    </row>
    <row r="3708" spans="26:26">
      <c r="Z3708" s="205"/>
    </row>
    <row r="3709" spans="26:26">
      <c r="Z3709" s="205"/>
    </row>
    <row r="3710" spans="26:26">
      <c r="Z3710" s="205"/>
    </row>
    <row r="3711" spans="26:26">
      <c r="Z3711" s="205"/>
    </row>
    <row r="3712" spans="26:26">
      <c r="Z3712" s="205"/>
    </row>
    <row r="3713" spans="26:26">
      <c r="Z3713" s="205"/>
    </row>
    <row r="3714" spans="26:26">
      <c r="Z3714" s="205"/>
    </row>
    <row r="3715" spans="26:26">
      <c r="Z3715" s="205"/>
    </row>
    <row r="3716" spans="26:26">
      <c r="Z3716" s="205"/>
    </row>
    <row r="3717" spans="26:26">
      <c r="Z3717" s="205"/>
    </row>
    <row r="3718" spans="26:26">
      <c r="Z3718" s="205"/>
    </row>
    <row r="3719" spans="26:26">
      <c r="Z3719" s="205"/>
    </row>
    <row r="3720" spans="26:26">
      <c r="Z3720" s="205"/>
    </row>
    <row r="3721" spans="26:26">
      <c r="Z3721" s="205"/>
    </row>
    <row r="3722" spans="26:26">
      <c r="Z3722" s="205"/>
    </row>
    <row r="3723" spans="26:26">
      <c r="Z3723" s="205"/>
    </row>
    <row r="3724" spans="26:26">
      <c r="Z3724" s="205"/>
    </row>
    <row r="3725" spans="26:26">
      <c r="Z3725" s="205"/>
    </row>
    <row r="3726" spans="26:26">
      <c r="Z3726" s="205"/>
    </row>
    <row r="3727" spans="26:26">
      <c r="Z3727" s="205"/>
    </row>
    <row r="3728" spans="26:26">
      <c r="Z3728" s="205"/>
    </row>
    <row r="3729" spans="26:26">
      <c r="Z3729" s="205"/>
    </row>
    <row r="3730" spans="26:26">
      <c r="Z3730" s="205"/>
    </row>
    <row r="3731" spans="26:26">
      <c r="Z3731" s="205"/>
    </row>
    <row r="3732" spans="26:26">
      <c r="Z3732" s="205"/>
    </row>
    <row r="3733" spans="26:26">
      <c r="Z3733" s="205"/>
    </row>
    <row r="3734" spans="26:26">
      <c r="Z3734" s="205"/>
    </row>
    <row r="3735" spans="26:26">
      <c r="Z3735" s="205"/>
    </row>
    <row r="3736" spans="26:26">
      <c r="Z3736" s="205"/>
    </row>
    <row r="3737" spans="26:26">
      <c r="Z3737" s="205"/>
    </row>
    <row r="3738" spans="26:26">
      <c r="Z3738" s="205"/>
    </row>
    <row r="3739" spans="26:26">
      <c r="Z3739" s="205"/>
    </row>
    <row r="3740" spans="26:26">
      <c r="Z3740" s="205"/>
    </row>
    <row r="3741" spans="26:26">
      <c r="Z3741" s="205"/>
    </row>
    <row r="3742" spans="26:26">
      <c r="Z3742" s="205"/>
    </row>
    <row r="3743" spans="26:26">
      <c r="Z3743" s="205"/>
    </row>
    <row r="3744" spans="26:26">
      <c r="Z3744" s="205"/>
    </row>
    <row r="3745" spans="26:26">
      <c r="Z3745" s="205"/>
    </row>
    <row r="3746" spans="26:26">
      <c r="Z3746" s="205"/>
    </row>
    <row r="3747" spans="26:26">
      <c r="Z3747" s="205"/>
    </row>
    <row r="3748" spans="26:26">
      <c r="Z3748" s="205"/>
    </row>
    <row r="3749" spans="26:26">
      <c r="Z3749" s="205"/>
    </row>
    <row r="3750" spans="26:26">
      <c r="Z3750" s="205"/>
    </row>
    <row r="3751" spans="26:26">
      <c r="Z3751" s="205"/>
    </row>
    <row r="3752" spans="26:26">
      <c r="Z3752" s="205"/>
    </row>
    <row r="3753" spans="26:26">
      <c r="Z3753" s="205"/>
    </row>
    <row r="3754" spans="26:26">
      <c r="Z3754" s="205"/>
    </row>
    <row r="3755" spans="26:26">
      <c r="Z3755" s="205"/>
    </row>
    <row r="3756" spans="26:26">
      <c r="Z3756" s="205"/>
    </row>
    <row r="3757" spans="26:26">
      <c r="Z3757" s="205"/>
    </row>
    <row r="3758" spans="26:26">
      <c r="Z3758" s="205"/>
    </row>
    <row r="3759" spans="26:26">
      <c r="Z3759" s="205"/>
    </row>
    <row r="3760" spans="26:26">
      <c r="Z3760" s="205"/>
    </row>
    <row r="3761" spans="26:26">
      <c r="Z3761" s="205"/>
    </row>
    <row r="3762" spans="26:26">
      <c r="Z3762" s="205"/>
    </row>
    <row r="3763" spans="26:26">
      <c r="Z3763" s="205"/>
    </row>
    <row r="3764" spans="26:26">
      <c r="Z3764" s="205"/>
    </row>
    <row r="3765" spans="26:26">
      <c r="Z3765" s="205"/>
    </row>
    <row r="3766" spans="26:26">
      <c r="Z3766" s="205"/>
    </row>
    <row r="3767" spans="26:26">
      <c r="Z3767" s="205"/>
    </row>
    <row r="3768" spans="26:26">
      <c r="Z3768" s="205"/>
    </row>
    <row r="3769" spans="26:26">
      <c r="Z3769" s="205"/>
    </row>
    <row r="3770" spans="26:26">
      <c r="Z3770" s="205"/>
    </row>
    <row r="3771" spans="26:26">
      <c r="Z3771" s="205"/>
    </row>
    <row r="3772" spans="26:26">
      <c r="Z3772" s="205"/>
    </row>
    <row r="3773" spans="26:26">
      <c r="Z3773" s="205"/>
    </row>
    <row r="3774" spans="26:26">
      <c r="Z3774" s="205"/>
    </row>
    <row r="3775" spans="26:26">
      <c r="Z3775" s="205"/>
    </row>
    <row r="3776" spans="26:26">
      <c r="Z3776" s="205"/>
    </row>
    <row r="3777" spans="26:26">
      <c r="Z3777" s="205"/>
    </row>
    <row r="3778" spans="26:26">
      <c r="Z3778" s="205"/>
    </row>
    <row r="3779" spans="26:26">
      <c r="Z3779" s="205"/>
    </row>
    <row r="3780" spans="26:26">
      <c r="Z3780" s="205"/>
    </row>
    <row r="3781" spans="26:26">
      <c r="Z3781" s="205"/>
    </row>
    <row r="3782" spans="26:26">
      <c r="Z3782" s="205"/>
    </row>
    <row r="3783" spans="26:26">
      <c r="Z3783" s="205"/>
    </row>
    <row r="3784" spans="26:26">
      <c r="Z3784" s="205"/>
    </row>
    <row r="3785" spans="26:26">
      <c r="Z3785" s="205"/>
    </row>
    <row r="3786" spans="26:26">
      <c r="Z3786" s="205"/>
    </row>
    <row r="3787" spans="26:26">
      <c r="Z3787" s="205"/>
    </row>
    <row r="3788" spans="26:26">
      <c r="Z3788" s="205"/>
    </row>
    <row r="3789" spans="26:26">
      <c r="Z3789" s="205"/>
    </row>
    <row r="3790" spans="26:26">
      <c r="Z3790" s="205"/>
    </row>
    <row r="3791" spans="26:26">
      <c r="Z3791" s="205"/>
    </row>
    <row r="3792" spans="26:26">
      <c r="Z3792" s="205"/>
    </row>
    <row r="3793" spans="26:26">
      <c r="Z3793" s="205"/>
    </row>
    <row r="3794" spans="26:26">
      <c r="Z3794" s="205"/>
    </row>
    <row r="3795" spans="26:26">
      <c r="Z3795" s="205"/>
    </row>
    <row r="3796" spans="26:26">
      <c r="Z3796" s="205"/>
    </row>
    <row r="3797" spans="26:26">
      <c r="Z3797" s="205"/>
    </row>
    <row r="3798" spans="26:26">
      <c r="Z3798" s="205"/>
    </row>
    <row r="3799" spans="26:26">
      <c r="Z3799" s="205"/>
    </row>
    <row r="3800" spans="26:26">
      <c r="Z3800" s="205"/>
    </row>
    <row r="3801" spans="26:26">
      <c r="Z3801" s="205"/>
    </row>
    <row r="3802" spans="26:26">
      <c r="Z3802" s="205"/>
    </row>
    <row r="3803" spans="26:26">
      <c r="Z3803" s="205"/>
    </row>
    <row r="3804" spans="26:26">
      <c r="Z3804" s="205"/>
    </row>
    <row r="3805" spans="26:26">
      <c r="Z3805" s="205"/>
    </row>
    <row r="3806" spans="26:26">
      <c r="Z3806" s="205"/>
    </row>
    <row r="3807" spans="26:26">
      <c r="Z3807" s="205"/>
    </row>
    <row r="3808" spans="26:26">
      <c r="Z3808" s="205"/>
    </row>
    <row r="3809" spans="26:26">
      <c r="Z3809" s="205"/>
    </row>
    <row r="3810" spans="26:26">
      <c r="Z3810" s="205"/>
    </row>
    <row r="3811" spans="26:26">
      <c r="Z3811" s="205"/>
    </row>
    <row r="3812" spans="26:26">
      <c r="Z3812" s="205"/>
    </row>
    <row r="3813" spans="26:26">
      <c r="Z3813" s="205"/>
    </row>
    <row r="3814" spans="26:26">
      <c r="Z3814" s="205"/>
    </row>
    <row r="3815" spans="26:26">
      <c r="Z3815" s="205"/>
    </row>
    <row r="3816" spans="26:26">
      <c r="Z3816" s="205"/>
    </row>
    <row r="3817" spans="26:26">
      <c r="Z3817" s="205"/>
    </row>
    <row r="3818" spans="26:26">
      <c r="Z3818" s="205"/>
    </row>
    <row r="3819" spans="26:26">
      <c r="Z3819" s="205"/>
    </row>
    <row r="3820" spans="26:26">
      <c r="Z3820" s="205"/>
    </row>
    <row r="3821" spans="26:26">
      <c r="Z3821" s="205"/>
    </row>
    <row r="3822" spans="26:26">
      <c r="Z3822" s="205"/>
    </row>
    <row r="3823" spans="26:26">
      <c r="Z3823" s="205"/>
    </row>
    <row r="3824" spans="26:26">
      <c r="Z3824" s="205"/>
    </row>
    <row r="3825" spans="26:26">
      <c r="Z3825" s="205"/>
    </row>
    <row r="3826" spans="26:26">
      <c r="Z3826" s="205"/>
    </row>
    <row r="3827" spans="26:26">
      <c r="Z3827" s="205"/>
    </row>
    <row r="3828" spans="26:26">
      <c r="Z3828" s="205"/>
    </row>
    <row r="3829" spans="26:26">
      <c r="Z3829" s="205"/>
    </row>
    <row r="3830" spans="26:26">
      <c r="Z3830" s="205"/>
    </row>
    <row r="3831" spans="26:26">
      <c r="Z3831" s="205"/>
    </row>
    <row r="3832" spans="26:26">
      <c r="Z3832" s="205"/>
    </row>
    <row r="3833" spans="26:26">
      <c r="Z3833" s="205"/>
    </row>
    <row r="3834" spans="26:26">
      <c r="Z3834" s="205"/>
    </row>
    <row r="3835" spans="26:26">
      <c r="Z3835" s="205"/>
    </row>
    <row r="3836" spans="26:26">
      <c r="Z3836" s="205"/>
    </row>
    <row r="3837" spans="26:26">
      <c r="Z3837" s="205"/>
    </row>
    <row r="3838" spans="26:26">
      <c r="Z3838" s="205"/>
    </row>
    <row r="3839" spans="26:26">
      <c r="Z3839" s="205"/>
    </row>
    <row r="3840" spans="26:26">
      <c r="Z3840" s="205"/>
    </row>
    <row r="3841" spans="26:26">
      <c r="Z3841" s="205"/>
    </row>
    <row r="3842" spans="26:26">
      <c r="Z3842" s="205"/>
    </row>
    <row r="3843" spans="26:26">
      <c r="Z3843" s="205"/>
    </row>
    <row r="3844" spans="26:26">
      <c r="Z3844" s="205"/>
    </row>
    <row r="3845" spans="26:26">
      <c r="Z3845" s="205"/>
    </row>
    <row r="3846" spans="26:26">
      <c r="Z3846" s="205"/>
    </row>
    <row r="3847" spans="26:26">
      <c r="Z3847" s="205"/>
    </row>
    <row r="3848" spans="26:26">
      <c r="Z3848" s="205"/>
    </row>
    <row r="3849" spans="26:26">
      <c r="Z3849" s="205"/>
    </row>
    <row r="3850" spans="26:26">
      <c r="Z3850" s="205"/>
    </row>
    <row r="3851" spans="26:26">
      <c r="Z3851" s="205"/>
    </row>
    <row r="3852" spans="26:26">
      <c r="Z3852" s="205"/>
    </row>
    <row r="3853" spans="26:26">
      <c r="Z3853" s="205"/>
    </row>
    <row r="3854" spans="26:26">
      <c r="Z3854" s="205"/>
    </row>
    <row r="3855" spans="26:26">
      <c r="Z3855" s="205"/>
    </row>
    <row r="3856" spans="26:26">
      <c r="Z3856" s="205"/>
    </row>
    <row r="3857" spans="26:26">
      <c r="Z3857" s="205"/>
    </row>
    <row r="3858" spans="26:26">
      <c r="Z3858" s="205"/>
    </row>
    <row r="3859" spans="26:26">
      <c r="Z3859" s="205"/>
    </row>
    <row r="3860" spans="26:26">
      <c r="Z3860" s="205"/>
    </row>
    <row r="3861" spans="26:26">
      <c r="Z3861" s="205"/>
    </row>
    <row r="3862" spans="26:26">
      <c r="Z3862" s="205"/>
    </row>
    <row r="3863" spans="26:26">
      <c r="Z3863" s="205"/>
    </row>
    <row r="3864" spans="26:26">
      <c r="Z3864" s="205"/>
    </row>
    <row r="3865" spans="26:26">
      <c r="Z3865" s="205"/>
    </row>
    <row r="3866" spans="26:26">
      <c r="Z3866" s="205"/>
    </row>
    <row r="3867" spans="26:26">
      <c r="Z3867" s="205"/>
    </row>
    <row r="3868" spans="26:26">
      <c r="Z3868" s="205"/>
    </row>
    <row r="3869" spans="26:26">
      <c r="Z3869" s="205"/>
    </row>
    <row r="3870" spans="26:26">
      <c r="Z3870" s="205"/>
    </row>
    <row r="3871" spans="26:26">
      <c r="Z3871" s="205"/>
    </row>
    <row r="3872" spans="26:26">
      <c r="Z3872" s="205"/>
    </row>
    <row r="3873" spans="26:26">
      <c r="Z3873" s="205"/>
    </row>
    <row r="3874" spans="26:26">
      <c r="Z3874" s="205"/>
    </row>
    <row r="3875" spans="26:26">
      <c r="Z3875" s="205"/>
    </row>
    <row r="3876" spans="26:26">
      <c r="Z3876" s="205"/>
    </row>
    <row r="3877" spans="26:26">
      <c r="Z3877" s="205"/>
    </row>
    <row r="3878" spans="26:26">
      <c r="Z3878" s="205"/>
    </row>
    <row r="3879" spans="26:26">
      <c r="Z3879" s="205"/>
    </row>
    <row r="3880" spans="26:26">
      <c r="Z3880" s="205"/>
    </row>
    <row r="3881" spans="26:26">
      <c r="Z3881" s="205"/>
    </row>
    <row r="3882" spans="26:26">
      <c r="Z3882" s="205"/>
    </row>
    <row r="3883" spans="26:26">
      <c r="Z3883" s="205"/>
    </row>
    <row r="3884" spans="26:26">
      <c r="Z3884" s="205"/>
    </row>
    <row r="3885" spans="26:26">
      <c r="Z3885" s="205"/>
    </row>
    <row r="3886" spans="26:26">
      <c r="Z3886" s="205"/>
    </row>
    <row r="3887" spans="26:26">
      <c r="Z3887" s="205"/>
    </row>
    <row r="3888" spans="26:26">
      <c r="Z3888" s="205"/>
    </row>
    <row r="3889" spans="26:26">
      <c r="Z3889" s="205"/>
    </row>
    <row r="3890" spans="26:26">
      <c r="Z3890" s="205"/>
    </row>
    <row r="3891" spans="26:26">
      <c r="Z3891" s="205"/>
    </row>
    <row r="3892" spans="26:26">
      <c r="Z3892" s="205"/>
    </row>
    <row r="3893" spans="26:26">
      <c r="Z3893" s="205"/>
    </row>
    <row r="3894" spans="26:26">
      <c r="Z3894" s="205"/>
    </row>
    <row r="3895" spans="26:26">
      <c r="Z3895" s="205"/>
    </row>
    <row r="3896" spans="26:26">
      <c r="Z3896" s="205"/>
    </row>
    <row r="3897" spans="26:26">
      <c r="Z3897" s="205"/>
    </row>
    <row r="3898" spans="26:26">
      <c r="Z3898" s="205"/>
    </row>
    <row r="3899" spans="26:26">
      <c r="Z3899" s="205"/>
    </row>
    <row r="3900" spans="26:26">
      <c r="Z3900" s="205"/>
    </row>
    <row r="3901" spans="26:26">
      <c r="Z3901" s="205"/>
    </row>
    <row r="3902" spans="26:26">
      <c r="Z3902" s="205"/>
    </row>
    <row r="3903" spans="26:26">
      <c r="Z3903" s="205"/>
    </row>
    <row r="3904" spans="26:26">
      <c r="Z3904" s="205"/>
    </row>
    <row r="3905" spans="26:26">
      <c r="Z3905" s="205"/>
    </row>
    <row r="3906" spans="26:26">
      <c r="Z3906" s="205"/>
    </row>
    <row r="3907" spans="26:26">
      <c r="Z3907" s="205"/>
    </row>
    <row r="3908" spans="26:26">
      <c r="Z3908" s="205"/>
    </row>
    <row r="3909" spans="26:26">
      <c r="Z3909" s="205"/>
    </row>
    <row r="3910" spans="26:26">
      <c r="Z3910" s="205"/>
    </row>
    <row r="3911" spans="26:26">
      <c r="Z3911" s="205"/>
    </row>
    <row r="3912" spans="26:26">
      <c r="Z3912" s="205"/>
    </row>
    <row r="3913" spans="26:26">
      <c r="Z3913" s="205"/>
    </row>
    <row r="3914" spans="26:26">
      <c r="Z3914" s="205"/>
    </row>
    <row r="3915" spans="26:26">
      <c r="Z3915" s="205"/>
    </row>
    <row r="3916" spans="26:26">
      <c r="Z3916" s="205"/>
    </row>
    <row r="3917" spans="26:26">
      <c r="Z3917" s="205"/>
    </row>
    <row r="3918" spans="26:26">
      <c r="Z3918" s="205"/>
    </row>
    <row r="3919" spans="26:26">
      <c r="Z3919" s="205"/>
    </row>
    <row r="3920" spans="26:26">
      <c r="Z3920" s="205"/>
    </row>
    <row r="3921" spans="26:26">
      <c r="Z3921" s="205"/>
    </row>
    <row r="3922" spans="26:26">
      <c r="Z3922" s="205"/>
    </row>
    <row r="3923" spans="26:26">
      <c r="Z3923" s="205"/>
    </row>
    <row r="3924" spans="26:26">
      <c r="Z3924" s="205"/>
    </row>
    <row r="3925" spans="26:26">
      <c r="Z3925" s="205"/>
    </row>
    <row r="3926" spans="26:26">
      <c r="Z3926" s="205"/>
    </row>
    <row r="3927" spans="26:26">
      <c r="Z3927" s="205"/>
    </row>
    <row r="3928" spans="26:26">
      <c r="Z3928" s="205"/>
    </row>
    <row r="3929" spans="26:26">
      <c r="Z3929" s="205"/>
    </row>
    <row r="3930" spans="26:26">
      <c r="Z3930" s="205"/>
    </row>
    <row r="3931" spans="26:26">
      <c r="Z3931" s="205"/>
    </row>
    <row r="3932" spans="26:26">
      <c r="Z3932" s="205"/>
    </row>
    <row r="3933" spans="26:26">
      <c r="Z3933" s="205"/>
    </row>
    <row r="3934" spans="26:26">
      <c r="Z3934" s="205"/>
    </row>
    <row r="3935" spans="26:26">
      <c r="Z3935" s="205"/>
    </row>
    <row r="3936" spans="26:26">
      <c r="Z3936" s="205"/>
    </row>
    <row r="3937" spans="26:26">
      <c r="Z3937" s="205"/>
    </row>
    <row r="3938" spans="26:26">
      <c r="Z3938" s="205"/>
    </row>
    <row r="3939" spans="26:26">
      <c r="Z3939" s="205"/>
    </row>
    <row r="3940" spans="26:26">
      <c r="Z3940" s="205"/>
    </row>
    <row r="3941" spans="26:26">
      <c r="Z3941" s="205"/>
    </row>
    <row r="3942" spans="26:26">
      <c r="Z3942" s="205"/>
    </row>
    <row r="3943" spans="26:26">
      <c r="Z3943" s="205"/>
    </row>
    <row r="3944" spans="26:26">
      <c r="Z3944" s="205"/>
    </row>
    <row r="3945" spans="26:26">
      <c r="Z3945" s="205"/>
    </row>
    <row r="3946" spans="26:26">
      <c r="Z3946" s="205"/>
    </row>
    <row r="3947" spans="26:26">
      <c r="Z3947" s="205"/>
    </row>
    <row r="3948" spans="26:26">
      <c r="Z3948" s="205"/>
    </row>
    <row r="3949" spans="26:26">
      <c r="Z3949" s="205"/>
    </row>
    <row r="3950" spans="26:26">
      <c r="Z3950" s="205"/>
    </row>
    <row r="3951" spans="26:26">
      <c r="Z3951" s="205"/>
    </row>
    <row r="3952" spans="26:26">
      <c r="Z3952" s="205"/>
    </row>
    <row r="3953" spans="26:26">
      <c r="Z3953" s="205"/>
    </row>
    <row r="3954" spans="26:26">
      <c r="Z3954" s="205"/>
    </row>
    <row r="3955" spans="26:26">
      <c r="Z3955" s="205"/>
    </row>
    <row r="3956" spans="26:26">
      <c r="Z3956" s="205"/>
    </row>
    <row r="3957" spans="26:26">
      <c r="Z3957" s="205"/>
    </row>
    <row r="3958" spans="26:26">
      <c r="Z3958" s="205"/>
    </row>
    <row r="3959" spans="26:26">
      <c r="Z3959" s="205"/>
    </row>
    <row r="3960" spans="26:26">
      <c r="Z3960" s="205"/>
    </row>
    <row r="3961" spans="26:26">
      <c r="Z3961" s="205"/>
    </row>
    <row r="3962" spans="26:26">
      <c r="Z3962" s="205"/>
    </row>
    <row r="3963" spans="26:26">
      <c r="Z3963" s="205"/>
    </row>
    <row r="3964" spans="26:26">
      <c r="Z3964" s="205"/>
    </row>
    <row r="3965" spans="26:26">
      <c r="Z3965" s="205"/>
    </row>
    <row r="3966" spans="26:26">
      <c r="Z3966" s="205"/>
    </row>
    <row r="3967" spans="26:26">
      <c r="Z3967" s="205"/>
    </row>
    <row r="3968" spans="26:26">
      <c r="Z3968" s="205"/>
    </row>
    <row r="3969" spans="26:26">
      <c r="Z3969" s="205"/>
    </row>
    <row r="3970" spans="26:26">
      <c r="Z3970" s="205"/>
    </row>
    <row r="3971" spans="26:26">
      <c r="Z3971" s="205"/>
    </row>
    <row r="3972" spans="26:26">
      <c r="Z3972" s="205"/>
    </row>
    <row r="3973" spans="26:26">
      <c r="Z3973" s="205"/>
    </row>
    <row r="3974" spans="26:26">
      <c r="Z3974" s="205"/>
    </row>
    <row r="3975" spans="26:26">
      <c r="Z3975" s="205"/>
    </row>
    <row r="3976" spans="26:26">
      <c r="Z3976" s="205"/>
    </row>
    <row r="3977" spans="26:26">
      <c r="Z3977" s="205"/>
    </row>
    <row r="3978" spans="26:26">
      <c r="Z3978" s="205"/>
    </row>
    <row r="3979" spans="26:26">
      <c r="Z3979" s="205"/>
    </row>
    <row r="3980" spans="26:26">
      <c r="Z3980" s="205"/>
    </row>
    <row r="3981" spans="26:26">
      <c r="Z3981" s="205"/>
    </row>
    <row r="3982" spans="26:26">
      <c r="Z3982" s="205"/>
    </row>
    <row r="3983" spans="26:26">
      <c r="Z3983" s="205"/>
    </row>
    <row r="3984" spans="26:26">
      <c r="Z3984" s="205"/>
    </row>
    <row r="3985" spans="26:26">
      <c r="Z3985" s="205"/>
    </row>
    <row r="3986" spans="26:26">
      <c r="Z3986" s="205"/>
    </row>
    <row r="3987" spans="26:26">
      <c r="Z3987" s="205"/>
    </row>
    <row r="3988" spans="26:26">
      <c r="Z3988" s="205"/>
    </row>
    <row r="3989" spans="26:26">
      <c r="Z3989" s="205"/>
    </row>
    <row r="3990" spans="26:26">
      <c r="Z3990" s="205"/>
    </row>
    <row r="3991" spans="26:26">
      <c r="Z3991" s="205"/>
    </row>
    <row r="3992" spans="26:26">
      <c r="Z3992" s="205"/>
    </row>
    <row r="3993" spans="26:26">
      <c r="Z3993" s="205"/>
    </row>
    <row r="3994" spans="26:26">
      <c r="Z3994" s="205"/>
    </row>
    <row r="3995" spans="26:26">
      <c r="Z3995" s="205"/>
    </row>
    <row r="3996" spans="26:26">
      <c r="Z3996" s="205"/>
    </row>
    <row r="3997" spans="26:26">
      <c r="Z3997" s="205"/>
    </row>
    <row r="3998" spans="26:26">
      <c r="Z3998" s="205"/>
    </row>
    <row r="3999" spans="26:26">
      <c r="Z3999" s="205"/>
    </row>
    <row r="4000" spans="26:26">
      <c r="Z4000" s="205"/>
    </row>
    <row r="4001" spans="26:26">
      <c r="Z4001" s="205"/>
    </row>
    <row r="4002" spans="26:26">
      <c r="Z4002" s="205"/>
    </row>
    <row r="4003" spans="26:26">
      <c r="Z4003" s="205"/>
    </row>
    <row r="4004" spans="26:26">
      <c r="Z4004" s="205"/>
    </row>
    <row r="4005" spans="26:26">
      <c r="Z4005" s="205"/>
    </row>
    <row r="4006" spans="26:26">
      <c r="Z4006" s="205"/>
    </row>
    <row r="4007" spans="26:26">
      <c r="Z4007" s="205"/>
    </row>
    <row r="4008" spans="26:26">
      <c r="Z4008" s="205"/>
    </row>
    <row r="4009" spans="26:26">
      <c r="Z4009" s="205"/>
    </row>
    <row r="4010" spans="26:26">
      <c r="Z4010" s="205"/>
    </row>
    <row r="4011" spans="26:26">
      <c r="Z4011" s="205"/>
    </row>
    <row r="4012" spans="26:26">
      <c r="Z4012" s="205"/>
    </row>
    <row r="4013" spans="26:26">
      <c r="Z4013" s="205"/>
    </row>
    <row r="4014" spans="26:26">
      <c r="Z4014" s="205"/>
    </row>
    <row r="4015" spans="26:26">
      <c r="Z4015" s="205"/>
    </row>
    <row r="4016" spans="26:26">
      <c r="Z4016" s="205"/>
    </row>
    <row r="4017" spans="26:26">
      <c r="Z4017" s="205"/>
    </row>
    <row r="4018" spans="26:26">
      <c r="Z4018" s="205"/>
    </row>
    <row r="4019" spans="26:26">
      <c r="Z4019" s="205"/>
    </row>
    <row r="4020" spans="26:26">
      <c r="Z4020" s="205"/>
    </row>
    <row r="4021" spans="26:26">
      <c r="Z4021" s="205"/>
    </row>
    <row r="4022" spans="26:26">
      <c r="Z4022" s="205"/>
    </row>
    <row r="4023" spans="26:26">
      <c r="Z4023" s="205"/>
    </row>
    <row r="4024" spans="26:26">
      <c r="Z4024" s="205"/>
    </row>
    <row r="4025" spans="26:26">
      <c r="Z4025" s="205"/>
    </row>
    <row r="4026" spans="26:26">
      <c r="Z4026" s="205"/>
    </row>
    <row r="4027" spans="26:26">
      <c r="Z4027" s="205"/>
    </row>
    <row r="4028" spans="26:26">
      <c r="Z4028" s="205"/>
    </row>
    <row r="4029" spans="26:26">
      <c r="Z4029" s="205"/>
    </row>
    <row r="4030" spans="26:26">
      <c r="Z4030" s="205"/>
    </row>
    <row r="4031" spans="26:26">
      <c r="Z4031" s="205"/>
    </row>
    <row r="4032" spans="26:26">
      <c r="Z4032" s="205"/>
    </row>
    <row r="4033" spans="26:26">
      <c r="Z4033" s="205"/>
    </row>
    <row r="4034" spans="26:26">
      <c r="Z4034" s="205"/>
    </row>
    <row r="4035" spans="26:26">
      <c r="Z4035" s="205"/>
    </row>
    <row r="4036" spans="26:26">
      <c r="Z4036" s="205"/>
    </row>
    <row r="4037" spans="26:26">
      <c r="Z4037" s="205"/>
    </row>
    <row r="4038" spans="26:26">
      <c r="Z4038" s="205"/>
    </row>
    <row r="4039" spans="26:26">
      <c r="Z4039" s="205"/>
    </row>
    <row r="4040" spans="26:26">
      <c r="Z4040" s="205"/>
    </row>
    <row r="4041" spans="26:26">
      <c r="Z4041" s="205"/>
    </row>
    <row r="4042" spans="26:26">
      <c r="Z4042" s="205"/>
    </row>
    <row r="4043" spans="26:26">
      <c r="Z4043" s="205"/>
    </row>
    <row r="4044" spans="26:26">
      <c r="Z4044" s="205"/>
    </row>
    <row r="4045" spans="26:26">
      <c r="Z4045" s="205"/>
    </row>
    <row r="4046" spans="26:26">
      <c r="Z4046" s="205"/>
    </row>
    <row r="4047" spans="26:26">
      <c r="Z4047" s="205"/>
    </row>
    <row r="4048" spans="26:26">
      <c r="Z4048" s="205"/>
    </row>
    <row r="4049" spans="26:26">
      <c r="Z4049" s="205"/>
    </row>
    <row r="4050" spans="26:26">
      <c r="Z4050" s="205"/>
    </row>
    <row r="4051" spans="26:26">
      <c r="Z4051" s="205"/>
    </row>
    <row r="4052" spans="26:26">
      <c r="Z4052" s="205"/>
    </row>
    <row r="4053" spans="26:26">
      <c r="Z4053" s="205"/>
    </row>
    <row r="4054" spans="26:26">
      <c r="Z4054" s="205"/>
    </row>
    <row r="4055" spans="26:26">
      <c r="Z4055" s="205"/>
    </row>
    <row r="4056" spans="26:26">
      <c r="Z4056" s="205"/>
    </row>
    <row r="4057" spans="26:26">
      <c r="Z4057" s="205"/>
    </row>
    <row r="4058" spans="26:26">
      <c r="Z4058" s="205"/>
    </row>
    <row r="4059" spans="26:26">
      <c r="Z4059" s="205"/>
    </row>
    <row r="4060" spans="26:26">
      <c r="Z4060" s="205"/>
    </row>
    <row r="4061" spans="26:26">
      <c r="Z4061" s="205"/>
    </row>
    <row r="4062" spans="26:26">
      <c r="Z4062" s="205"/>
    </row>
    <row r="4063" spans="26:26">
      <c r="Z4063" s="205"/>
    </row>
    <row r="4064" spans="26:26">
      <c r="Z4064" s="205"/>
    </row>
    <row r="4065" spans="26:26">
      <c r="Z4065" s="205"/>
    </row>
    <row r="4066" spans="26:26">
      <c r="Z4066" s="205"/>
    </row>
    <row r="4067" spans="26:26">
      <c r="Z4067" s="205"/>
    </row>
    <row r="4068" spans="26:26">
      <c r="Z4068" s="205"/>
    </row>
    <row r="4069" spans="26:26">
      <c r="Z4069" s="205"/>
    </row>
    <row r="4070" spans="26:26">
      <c r="Z4070" s="205"/>
    </row>
    <row r="4071" spans="26:26">
      <c r="Z4071" s="205"/>
    </row>
    <row r="4072" spans="26:26">
      <c r="Z4072" s="205"/>
    </row>
    <row r="4073" spans="26:26">
      <c r="Z4073" s="205"/>
    </row>
    <row r="4074" spans="26:26">
      <c r="Z4074" s="205"/>
    </row>
    <row r="4075" spans="26:26">
      <c r="Z4075" s="205"/>
    </row>
    <row r="4076" spans="26:26">
      <c r="Z4076" s="205"/>
    </row>
    <row r="4077" spans="26:26">
      <c r="Z4077" s="205"/>
    </row>
    <row r="4078" spans="26:26">
      <c r="Z4078" s="205"/>
    </row>
    <row r="4079" spans="26:26">
      <c r="Z4079" s="205"/>
    </row>
    <row r="4080" spans="26:26">
      <c r="Z4080" s="205"/>
    </row>
    <row r="4081" spans="26:26">
      <c r="Z4081" s="205"/>
    </row>
    <row r="4082" spans="26:26">
      <c r="Z4082" s="205"/>
    </row>
    <row r="4083" spans="26:26">
      <c r="Z4083" s="205"/>
    </row>
    <row r="4084" spans="26:26">
      <c r="Z4084" s="205"/>
    </row>
    <row r="4085" spans="26:26">
      <c r="Z4085" s="205"/>
    </row>
    <row r="4086" spans="26:26">
      <c r="Z4086" s="205"/>
    </row>
    <row r="4087" spans="26:26">
      <c r="Z4087" s="205"/>
    </row>
    <row r="4088" spans="26:26">
      <c r="Z4088" s="205"/>
    </row>
    <row r="4089" spans="26:26">
      <c r="Z4089" s="205"/>
    </row>
    <row r="4090" spans="26:26">
      <c r="Z4090" s="205"/>
    </row>
    <row r="4091" spans="26:26">
      <c r="Z4091" s="205"/>
    </row>
    <row r="4092" spans="26:26">
      <c r="Z4092" s="205"/>
    </row>
    <row r="4093" spans="26:26">
      <c r="Z4093" s="205"/>
    </row>
    <row r="4094" spans="26:26">
      <c r="Z4094" s="205"/>
    </row>
    <row r="4095" spans="26:26">
      <c r="Z4095" s="205"/>
    </row>
    <row r="4096" spans="26:26">
      <c r="Z4096" s="205"/>
    </row>
    <row r="4097" spans="26:26">
      <c r="Z4097" s="205"/>
    </row>
    <row r="4098" spans="26:26">
      <c r="Z4098" s="205"/>
    </row>
    <row r="4099" spans="26:26">
      <c r="Z4099" s="205"/>
    </row>
    <row r="4100" spans="26:26">
      <c r="Z4100" s="205"/>
    </row>
    <row r="4101" spans="26:26">
      <c r="Z4101" s="205"/>
    </row>
    <row r="4102" spans="26:26">
      <c r="Z4102" s="205"/>
    </row>
    <row r="4103" spans="26:26">
      <c r="Z4103" s="205"/>
    </row>
    <row r="4104" spans="26:26">
      <c r="Z4104" s="205"/>
    </row>
    <row r="4105" spans="26:26">
      <c r="Z4105" s="205"/>
    </row>
    <row r="4106" spans="26:26">
      <c r="Z4106" s="205"/>
    </row>
    <row r="4107" spans="26:26">
      <c r="Z4107" s="205"/>
    </row>
    <row r="4108" spans="26:26">
      <c r="Z4108" s="205"/>
    </row>
    <row r="4109" spans="26:26">
      <c r="Z4109" s="205"/>
    </row>
    <row r="4110" spans="26:26">
      <c r="Z4110" s="205"/>
    </row>
    <row r="4111" spans="26:26">
      <c r="Z4111" s="205"/>
    </row>
    <row r="4112" spans="26:26">
      <c r="Z4112" s="205"/>
    </row>
    <row r="4113" spans="26:26">
      <c r="Z4113" s="205"/>
    </row>
    <row r="4114" spans="26:26">
      <c r="Z4114" s="205"/>
    </row>
    <row r="4115" spans="26:26">
      <c r="Z4115" s="205"/>
    </row>
    <row r="4116" spans="26:26">
      <c r="Z4116" s="205"/>
    </row>
    <row r="4117" spans="26:26">
      <c r="Z4117" s="205"/>
    </row>
    <row r="4118" spans="26:26">
      <c r="Z4118" s="205"/>
    </row>
    <row r="4119" spans="26:26">
      <c r="Z4119" s="205"/>
    </row>
    <row r="4120" spans="26:26">
      <c r="Z4120" s="205"/>
    </row>
    <row r="4121" spans="26:26">
      <c r="Z4121" s="205"/>
    </row>
    <row r="4122" spans="26:26">
      <c r="Z4122" s="205"/>
    </row>
    <row r="4123" spans="26:26">
      <c r="Z4123" s="205"/>
    </row>
    <row r="4124" spans="26:26">
      <c r="Z4124" s="205"/>
    </row>
    <row r="4125" spans="26:26">
      <c r="Z4125" s="205"/>
    </row>
    <row r="4126" spans="26:26">
      <c r="Z4126" s="205"/>
    </row>
    <row r="4127" spans="26:26">
      <c r="Z4127" s="205"/>
    </row>
    <row r="4128" spans="26:26">
      <c r="Z4128" s="205"/>
    </row>
    <row r="4129" spans="26:26">
      <c r="Z4129" s="205"/>
    </row>
    <row r="4130" spans="26:26">
      <c r="Z4130" s="205"/>
    </row>
    <row r="4131" spans="26:26">
      <c r="Z4131" s="205"/>
    </row>
    <row r="4132" spans="26:26">
      <c r="Z4132" s="205"/>
    </row>
    <row r="4133" spans="26:26">
      <c r="Z4133" s="205"/>
    </row>
    <row r="4134" spans="26:26">
      <c r="Z4134" s="205"/>
    </row>
    <row r="4135" spans="26:26">
      <c r="Z4135" s="205"/>
    </row>
    <row r="4136" spans="26:26">
      <c r="Z4136" s="205"/>
    </row>
    <row r="4137" spans="26:26">
      <c r="Z4137" s="205"/>
    </row>
    <row r="4138" spans="26:26">
      <c r="Z4138" s="205"/>
    </row>
    <row r="4139" spans="26:26">
      <c r="Z4139" s="205"/>
    </row>
    <row r="4140" spans="26:26">
      <c r="Z4140" s="205"/>
    </row>
    <row r="4141" spans="26:26">
      <c r="Z4141" s="205"/>
    </row>
    <row r="4142" spans="26:26">
      <c r="Z4142" s="205"/>
    </row>
    <row r="4143" spans="26:26">
      <c r="Z4143" s="205"/>
    </row>
    <row r="4144" spans="26:26">
      <c r="Z4144" s="205"/>
    </row>
    <row r="4145" spans="26:26">
      <c r="Z4145" s="205"/>
    </row>
    <row r="4146" spans="26:26">
      <c r="Z4146" s="205"/>
    </row>
    <row r="4147" spans="26:26">
      <c r="Z4147" s="205"/>
    </row>
    <row r="4148" spans="26:26">
      <c r="Z4148" s="205"/>
    </row>
    <row r="4149" spans="26:26">
      <c r="Z4149" s="205"/>
    </row>
    <row r="4150" spans="26:26">
      <c r="Z4150" s="205"/>
    </row>
    <row r="4151" spans="26:26">
      <c r="Z4151" s="205"/>
    </row>
    <row r="4152" spans="26:26">
      <c r="Z4152" s="205"/>
    </row>
    <row r="4153" spans="26:26">
      <c r="Z4153" s="205"/>
    </row>
    <row r="4154" spans="26:26">
      <c r="Z4154" s="205"/>
    </row>
    <row r="4155" spans="26:26">
      <c r="Z4155" s="205"/>
    </row>
    <row r="4156" spans="26:26">
      <c r="Z4156" s="205"/>
    </row>
    <row r="4157" spans="26:26">
      <c r="Z4157" s="205"/>
    </row>
    <row r="4158" spans="26:26">
      <c r="Z4158" s="205"/>
    </row>
    <row r="4159" spans="26:26">
      <c r="Z4159" s="205"/>
    </row>
    <row r="4160" spans="26:26">
      <c r="Z4160" s="205"/>
    </row>
    <row r="4161" spans="26:26">
      <c r="Z4161" s="205"/>
    </row>
    <row r="4162" spans="26:26">
      <c r="Z4162" s="205"/>
    </row>
    <row r="4163" spans="26:26">
      <c r="Z4163" s="205"/>
    </row>
    <row r="4164" spans="26:26">
      <c r="Z4164" s="205"/>
    </row>
    <row r="4165" spans="26:26">
      <c r="Z4165" s="205"/>
    </row>
    <row r="4166" spans="26:26">
      <c r="Z4166" s="205"/>
    </row>
    <row r="4167" spans="26:26">
      <c r="Z4167" s="205"/>
    </row>
    <row r="4168" spans="26:26">
      <c r="Z4168" s="205"/>
    </row>
    <row r="4169" spans="26:26">
      <c r="Z4169" s="205"/>
    </row>
    <row r="4170" spans="26:26">
      <c r="Z4170" s="205"/>
    </row>
    <row r="4171" spans="26:26">
      <c r="Z4171" s="205"/>
    </row>
    <row r="4172" spans="26:26">
      <c r="Z4172" s="205"/>
    </row>
    <row r="4173" spans="26:26">
      <c r="Z4173" s="205"/>
    </row>
    <row r="4174" spans="26:26">
      <c r="Z4174" s="205"/>
    </row>
    <row r="4175" spans="26:26">
      <c r="Z4175" s="205"/>
    </row>
    <row r="4176" spans="26:26">
      <c r="Z4176" s="205"/>
    </row>
    <row r="4177" spans="26:26">
      <c r="Z4177" s="205"/>
    </row>
    <row r="4178" spans="26:26">
      <c r="Z4178" s="205"/>
    </row>
    <row r="4179" spans="26:26">
      <c r="Z4179" s="205"/>
    </row>
    <row r="4180" spans="26:26">
      <c r="Z4180" s="205"/>
    </row>
    <row r="4181" spans="26:26">
      <c r="Z4181" s="205"/>
    </row>
    <row r="4182" spans="26:26">
      <c r="Z4182" s="205"/>
    </row>
    <row r="4183" spans="26:26">
      <c r="Z4183" s="205"/>
    </row>
    <row r="4184" spans="26:26">
      <c r="Z4184" s="205"/>
    </row>
    <row r="4185" spans="26:26">
      <c r="Z4185" s="205"/>
    </row>
    <row r="4186" spans="26:26">
      <c r="Z4186" s="205"/>
    </row>
    <row r="4187" spans="26:26">
      <c r="Z4187" s="205"/>
    </row>
    <row r="4188" spans="26:26">
      <c r="Z4188" s="205"/>
    </row>
    <row r="4189" spans="26:26">
      <c r="Z4189" s="205"/>
    </row>
    <row r="4190" spans="26:26">
      <c r="Z4190" s="205"/>
    </row>
    <row r="4191" spans="26:26">
      <c r="Z4191" s="205"/>
    </row>
    <row r="4192" spans="26:26">
      <c r="Z4192" s="205"/>
    </row>
    <row r="4193" spans="26:26">
      <c r="Z4193" s="205"/>
    </row>
    <row r="4194" spans="26:26">
      <c r="Z4194" s="205"/>
    </row>
    <row r="4195" spans="26:26">
      <c r="Z4195" s="205"/>
    </row>
    <row r="4196" spans="26:26">
      <c r="Z4196" s="205"/>
    </row>
    <row r="4197" spans="26:26">
      <c r="Z4197" s="205"/>
    </row>
    <row r="4198" spans="26:26">
      <c r="Z4198" s="205"/>
    </row>
    <row r="4199" spans="26:26">
      <c r="Z4199" s="205"/>
    </row>
    <row r="4200" spans="26:26">
      <c r="Z4200" s="205"/>
    </row>
    <row r="4201" spans="26:26">
      <c r="Z4201" s="205"/>
    </row>
    <row r="4202" spans="26:26">
      <c r="Z4202" s="205"/>
    </row>
    <row r="4203" spans="26:26">
      <c r="Z4203" s="205"/>
    </row>
    <row r="4204" spans="26:26">
      <c r="Z4204" s="205"/>
    </row>
    <row r="4205" spans="26:26">
      <c r="Z4205" s="205"/>
    </row>
    <row r="4206" spans="26:26">
      <c r="Z4206" s="205"/>
    </row>
    <row r="4207" spans="26:26">
      <c r="Z4207" s="205"/>
    </row>
    <row r="4208" spans="26:26">
      <c r="Z4208" s="205"/>
    </row>
    <row r="4209" spans="26:26">
      <c r="Z4209" s="205"/>
    </row>
    <row r="4210" spans="26:26">
      <c r="Z4210" s="205"/>
    </row>
    <row r="4211" spans="26:26">
      <c r="Z4211" s="205"/>
    </row>
    <row r="4212" spans="26:26">
      <c r="Z4212" s="205"/>
    </row>
    <row r="4213" spans="26:26">
      <c r="Z4213" s="205"/>
    </row>
    <row r="4214" spans="26:26">
      <c r="Z4214" s="205"/>
    </row>
    <row r="4215" spans="26:26">
      <c r="Z4215" s="205"/>
    </row>
    <row r="4216" spans="26:26">
      <c r="Z4216" s="205"/>
    </row>
    <row r="4217" spans="26:26">
      <c r="Z4217" s="205"/>
    </row>
    <row r="4218" spans="26:26">
      <c r="Z4218" s="205"/>
    </row>
    <row r="4219" spans="26:26">
      <c r="Z4219" s="205"/>
    </row>
    <row r="4220" spans="26:26">
      <c r="Z4220" s="205"/>
    </row>
    <row r="4221" spans="26:26">
      <c r="Z4221" s="205"/>
    </row>
    <row r="4222" spans="26:26">
      <c r="Z4222" s="205"/>
    </row>
    <row r="4223" spans="26:26">
      <c r="Z4223" s="205"/>
    </row>
    <row r="4224" spans="26:26">
      <c r="Z4224" s="205"/>
    </row>
    <row r="4225" spans="26:26">
      <c r="Z4225" s="205"/>
    </row>
    <row r="4226" spans="26:26">
      <c r="Z4226" s="205"/>
    </row>
    <row r="4227" spans="26:26">
      <c r="Z4227" s="205"/>
    </row>
    <row r="4228" spans="26:26">
      <c r="Z4228" s="205"/>
    </row>
    <row r="4229" spans="26:26">
      <c r="Z4229" s="205"/>
    </row>
    <row r="4230" spans="26:26">
      <c r="Z4230" s="205"/>
    </row>
    <row r="4231" spans="26:26">
      <c r="Z4231" s="205"/>
    </row>
    <row r="4232" spans="26:26">
      <c r="Z4232" s="205"/>
    </row>
    <row r="4233" spans="26:26">
      <c r="Z4233" s="205"/>
    </row>
    <row r="4234" spans="26:26">
      <c r="Z4234" s="205"/>
    </row>
    <row r="4235" spans="26:26">
      <c r="Z4235" s="205"/>
    </row>
    <row r="4236" spans="26:26">
      <c r="Z4236" s="205"/>
    </row>
    <row r="4237" spans="26:26">
      <c r="Z4237" s="205"/>
    </row>
    <row r="4238" spans="26:26">
      <c r="Z4238" s="205"/>
    </row>
    <row r="4239" spans="26:26">
      <c r="Z4239" s="205"/>
    </row>
    <row r="4240" spans="26:26">
      <c r="Z4240" s="205"/>
    </row>
    <row r="4241" spans="26:26">
      <c r="Z4241" s="205"/>
    </row>
    <row r="4242" spans="26:26">
      <c r="Z4242" s="205"/>
    </row>
    <row r="4243" spans="26:26">
      <c r="Z4243" s="205"/>
    </row>
    <row r="4244" spans="26:26">
      <c r="Z4244" s="205"/>
    </row>
    <row r="4245" spans="26:26">
      <c r="Z4245" s="205"/>
    </row>
    <row r="4246" spans="26:26">
      <c r="Z4246" s="205"/>
    </row>
    <row r="4247" spans="26:26">
      <c r="Z4247" s="205"/>
    </row>
    <row r="4248" spans="26:26">
      <c r="Z4248" s="205"/>
    </row>
    <row r="4249" spans="26:26">
      <c r="Z4249" s="205"/>
    </row>
    <row r="4250" spans="26:26">
      <c r="Z4250" s="205"/>
    </row>
    <row r="4251" spans="26:26">
      <c r="Z4251" s="205"/>
    </row>
    <row r="4252" spans="26:26">
      <c r="Z4252" s="205"/>
    </row>
    <row r="4253" spans="26:26">
      <c r="Z4253" s="205"/>
    </row>
    <row r="4254" spans="26:26">
      <c r="Z4254" s="205"/>
    </row>
    <row r="4255" spans="26:26">
      <c r="Z4255" s="205"/>
    </row>
    <row r="4256" spans="26:26">
      <c r="Z4256" s="205"/>
    </row>
    <row r="4257" spans="26:26">
      <c r="Z4257" s="205"/>
    </row>
    <row r="4258" spans="26:26">
      <c r="Z4258" s="205"/>
    </row>
    <row r="4259" spans="26:26">
      <c r="Z4259" s="205"/>
    </row>
    <row r="4260" spans="26:26">
      <c r="Z4260" s="205"/>
    </row>
    <row r="4261" spans="26:26">
      <c r="Z4261" s="205"/>
    </row>
    <row r="4262" spans="26:26">
      <c r="Z4262" s="205"/>
    </row>
    <row r="4263" spans="26:26">
      <c r="Z4263" s="205"/>
    </row>
    <row r="4264" spans="26:26">
      <c r="Z4264" s="205"/>
    </row>
    <row r="4265" spans="26:26">
      <c r="Z4265" s="205"/>
    </row>
    <row r="4266" spans="26:26">
      <c r="Z4266" s="205"/>
    </row>
    <row r="4267" spans="26:26">
      <c r="Z4267" s="205"/>
    </row>
    <row r="4268" spans="26:26">
      <c r="Z4268" s="205"/>
    </row>
    <row r="4269" spans="26:26">
      <c r="Z4269" s="205"/>
    </row>
    <row r="4270" spans="26:26">
      <c r="Z4270" s="205"/>
    </row>
    <row r="4271" spans="26:26">
      <c r="Z4271" s="205"/>
    </row>
    <row r="4272" spans="26:26">
      <c r="Z4272" s="205"/>
    </row>
    <row r="4273" spans="26:26">
      <c r="Z4273" s="205"/>
    </row>
    <row r="4274" spans="26:26">
      <c r="Z4274" s="205"/>
    </row>
    <row r="4275" spans="26:26">
      <c r="Z4275" s="205"/>
    </row>
    <row r="4276" spans="26:26">
      <c r="Z4276" s="205"/>
    </row>
    <row r="4277" spans="26:26">
      <c r="Z4277" s="205"/>
    </row>
    <row r="4278" spans="26:26">
      <c r="Z4278" s="205"/>
    </row>
    <row r="4279" spans="26:26">
      <c r="Z4279" s="205"/>
    </row>
    <row r="4280" spans="26:26">
      <c r="Z4280" s="205"/>
    </row>
    <row r="4281" spans="26:26">
      <c r="Z4281" s="205"/>
    </row>
    <row r="4282" spans="26:26">
      <c r="Z4282" s="205"/>
    </row>
    <row r="4283" spans="26:26">
      <c r="Z4283" s="205"/>
    </row>
    <row r="4284" spans="26:26">
      <c r="Z4284" s="205"/>
    </row>
    <row r="4285" spans="26:26">
      <c r="Z4285" s="205"/>
    </row>
    <row r="4286" spans="26:26">
      <c r="Z4286" s="205"/>
    </row>
    <row r="4287" spans="26:26">
      <c r="Z4287" s="205"/>
    </row>
    <row r="4288" spans="26:26">
      <c r="Z4288" s="205"/>
    </row>
    <row r="4289" spans="26:26">
      <c r="Z4289" s="205"/>
    </row>
    <row r="4290" spans="26:26">
      <c r="Z4290" s="205"/>
    </row>
    <row r="4291" spans="26:26">
      <c r="Z4291" s="205"/>
    </row>
    <row r="4292" spans="26:26">
      <c r="Z4292" s="205"/>
    </row>
    <row r="4293" spans="26:26">
      <c r="Z4293" s="205"/>
    </row>
    <row r="4294" spans="26:26">
      <c r="Z4294" s="205"/>
    </row>
    <row r="4295" spans="26:26">
      <c r="Z4295" s="205"/>
    </row>
    <row r="4296" spans="26:26">
      <c r="Z4296" s="205"/>
    </row>
    <row r="4297" spans="26:26">
      <c r="Z4297" s="205"/>
    </row>
    <row r="4298" spans="26:26">
      <c r="Z4298" s="205"/>
    </row>
    <row r="4299" spans="26:26">
      <c r="Z4299" s="205"/>
    </row>
    <row r="4300" spans="26:26">
      <c r="Z4300" s="205"/>
    </row>
    <row r="4301" spans="26:26">
      <c r="Z4301" s="205"/>
    </row>
    <row r="4302" spans="26:26">
      <c r="Z4302" s="205"/>
    </row>
    <row r="4303" spans="26:26">
      <c r="Z4303" s="205"/>
    </row>
    <row r="4304" spans="26:26">
      <c r="Z4304" s="205"/>
    </row>
    <row r="4305" spans="26:26">
      <c r="Z4305" s="205"/>
    </row>
    <row r="4306" spans="26:26">
      <c r="Z4306" s="205"/>
    </row>
    <row r="4307" spans="26:26">
      <c r="Z4307" s="205"/>
    </row>
    <row r="4308" spans="26:26">
      <c r="Z4308" s="205"/>
    </row>
    <row r="4309" spans="26:26">
      <c r="Z4309" s="205"/>
    </row>
    <row r="4310" spans="26:26">
      <c r="Z4310" s="205"/>
    </row>
    <row r="4311" spans="26:26">
      <c r="Z4311" s="205"/>
    </row>
    <row r="4312" spans="26:26">
      <c r="Z4312" s="205"/>
    </row>
    <row r="4313" spans="26:26">
      <c r="Z4313" s="205"/>
    </row>
    <row r="4314" spans="26:26">
      <c r="Z4314" s="205"/>
    </row>
    <row r="4315" spans="26:26">
      <c r="Z4315" s="205"/>
    </row>
    <row r="4316" spans="26:26">
      <c r="Z4316" s="205"/>
    </row>
    <row r="4317" spans="26:26">
      <c r="Z4317" s="205"/>
    </row>
    <row r="4318" spans="26:26">
      <c r="Z4318" s="205"/>
    </row>
    <row r="4319" spans="26:26">
      <c r="Z4319" s="205"/>
    </row>
    <row r="4320" spans="26:26">
      <c r="Z4320" s="205"/>
    </row>
    <row r="4321" spans="26:26">
      <c r="Z4321" s="205"/>
    </row>
    <row r="4322" spans="26:26">
      <c r="Z4322" s="205"/>
    </row>
    <row r="4323" spans="26:26">
      <c r="Z4323" s="205"/>
    </row>
    <row r="4324" spans="26:26">
      <c r="Z4324" s="205"/>
    </row>
    <row r="4325" spans="26:26">
      <c r="Z4325" s="205"/>
    </row>
    <row r="4326" spans="26:26">
      <c r="Z4326" s="205"/>
    </row>
    <row r="4327" spans="26:26">
      <c r="Z4327" s="205"/>
    </row>
    <row r="4328" spans="26:26">
      <c r="Z4328" s="205"/>
    </row>
    <row r="4329" spans="26:26">
      <c r="Z4329" s="205"/>
    </row>
    <row r="4330" spans="26:26">
      <c r="Z4330" s="205"/>
    </row>
    <row r="4331" spans="26:26">
      <c r="Z4331" s="205"/>
    </row>
    <row r="4332" spans="26:26">
      <c r="Z4332" s="205"/>
    </row>
    <row r="4333" spans="26:26">
      <c r="Z4333" s="205"/>
    </row>
    <row r="4334" spans="26:26">
      <c r="Z4334" s="205"/>
    </row>
    <row r="4335" spans="26:26">
      <c r="Z4335" s="205"/>
    </row>
    <row r="4336" spans="26:26">
      <c r="Z4336" s="205"/>
    </row>
    <row r="4337" spans="26:26">
      <c r="Z4337" s="205"/>
    </row>
    <row r="4338" spans="26:26">
      <c r="Z4338" s="205"/>
    </row>
    <row r="4339" spans="26:26">
      <c r="Z4339" s="205"/>
    </row>
    <row r="4340" spans="26:26">
      <c r="Z4340" s="205"/>
    </row>
    <row r="4341" spans="26:26">
      <c r="Z4341" s="205"/>
    </row>
    <row r="4342" spans="26:26">
      <c r="Z4342" s="205"/>
    </row>
    <row r="4343" spans="26:26">
      <c r="Z4343" s="205"/>
    </row>
    <row r="4344" spans="26:26">
      <c r="Z4344" s="205"/>
    </row>
    <row r="4345" spans="26:26">
      <c r="Z4345" s="205"/>
    </row>
    <row r="4346" spans="26:26">
      <c r="Z4346" s="205"/>
    </row>
    <row r="4347" spans="26:26">
      <c r="Z4347" s="205"/>
    </row>
    <row r="4348" spans="26:26">
      <c r="Z4348" s="205"/>
    </row>
    <row r="4349" spans="26:26">
      <c r="Z4349" s="205"/>
    </row>
    <row r="4350" spans="26:26">
      <c r="Z4350" s="205"/>
    </row>
    <row r="4351" spans="26:26">
      <c r="Z4351" s="205"/>
    </row>
    <row r="4352" spans="26:26">
      <c r="Z4352" s="205"/>
    </row>
    <row r="4353" spans="26:26">
      <c r="Z4353" s="205"/>
    </row>
    <row r="4354" spans="26:26">
      <c r="Z4354" s="205"/>
    </row>
    <row r="4355" spans="26:26">
      <c r="Z4355" s="205"/>
    </row>
    <row r="4356" spans="26:26">
      <c r="Z4356" s="205"/>
    </row>
    <row r="4357" spans="26:26">
      <c r="Z4357" s="205"/>
    </row>
    <row r="4358" spans="26:26">
      <c r="Z4358" s="205"/>
    </row>
    <row r="4359" spans="26:26">
      <c r="Z4359" s="205"/>
    </row>
    <row r="4360" spans="26:26">
      <c r="Z4360" s="205"/>
    </row>
    <row r="4361" spans="26:26">
      <c r="Z4361" s="205"/>
    </row>
    <row r="4362" spans="26:26">
      <c r="Z4362" s="205"/>
    </row>
    <row r="4363" spans="26:26">
      <c r="Z4363" s="205"/>
    </row>
    <row r="4364" spans="26:26">
      <c r="Z4364" s="205"/>
    </row>
    <row r="4365" spans="26:26">
      <c r="Z4365" s="205"/>
    </row>
    <row r="4366" spans="26:26">
      <c r="Z4366" s="205"/>
    </row>
    <row r="4367" spans="26:26">
      <c r="Z4367" s="205"/>
    </row>
    <row r="4368" spans="26:26">
      <c r="Z4368" s="205"/>
    </row>
    <row r="4369" spans="26:26">
      <c r="Z4369" s="205"/>
    </row>
    <row r="4370" spans="26:26">
      <c r="Z4370" s="205"/>
    </row>
    <row r="4371" spans="26:26">
      <c r="Z4371" s="205"/>
    </row>
    <row r="4372" spans="26:26">
      <c r="Z4372" s="205"/>
    </row>
    <row r="4373" spans="26:26">
      <c r="Z4373" s="205"/>
    </row>
    <row r="4374" spans="26:26">
      <c r="Z4374" s="205"/>
    </row>
    <row r="4375" spans="26:26">
      <c r="Z4375" s="205"/>
    </row>
    <row r="4376" spans="26:26">
      <c r="Z4376" s="205"/>
    </row>
    <row r="4377" spans="26:26">
      <c r="Z4377" s="205"/>
    </row>
    <row r="4378" spans="26:26">
      <c r="Z4378" s="205"/>
    </row>
    <row r="4379" spans="26:26">
      <c r="Z4379" s="205"/>
    </row>
    <row r="4380" spans="26:26">
      <c r="Z4380" s="205"/>
    </row>
    <row r="4381" spans="26:26">
      <c r="Z4381" s="205"/>
    </row>
    <row r="4382" spans="26:26">
      <c r="Z4382" s="205"/>
    </row>
    <row r="4383" spans="26:26">
      <c r="Z4383" s="205"/>
    </row>
    <row r="4384" spans="26:26">
      <c r="Z4384" s="205"/>
    </row>
    <row r="4385" spans="26:26">
      <c r="Z4385" s="205"/>
    </row>
    <row r="4386" spans="26:26">
      <c r="Z4386" s="205"/>
    </row>
    <row r="4387" spans="26:26">
      <c r="Z4387" s="205"/>
    </row>
    <row r="4388" spans="26:26">
      <c r="Z4388" s="205"/>
    </row>
    <row r="4389" spans="26:26">
      <c r="Z4389" s="205"/>
    </row>
    <row r="4390" spans="26:26">
      <c r="Z4390" s="205"/>
    </row>
    <row r="4391" spans="26:26">
      <c r="Z4391" s="205"/>
    </row>
    <row r="4392" spans="26:26">
      <c r="Z4392" s="205"/>
    </row>
    <row r="4393" spans="26:26">
      <c r="Z4393" s="205"/>
    </row>
    <row r="4394" spans="26:26">
      <c r="Z4394" s="205"/>
    </row>
    <row r="4395" spans="26:26">
      <c r="Z4395" s="205"/>
    </row>
    <row r="4396" spans="26:26">
      <c r="Z4396" s="205"/>
    </row>
    <row r="4397" spans="26:26">
      <c r="Z4397" s="205"/>
    </row>
    <row r="4398" spans="26:26">
      <c r="Z4398" s="205"/>
    </row>
    <row r="4399" spans="26:26">
      <c r="Z4399" s="205"/>
    </row>
    <row r="4400" spans="26:26">
      <c r="Z4400" s="205"/>
    </row>
    <row r="4401" spans="26:26">
      <c r="Z4401" s="205"/>
    </row>
    <row r="4402" spans="26:26">
      <c r="Z4402" s="205"/>
    </row>
    <row r="4403" spans="26:26">
      <c r="Z4403" s="205"/>
    </row>
    <row r="4404" spans="26:26">
      <c r="Z4404" s="205"/>
    </row>
    <row r="4405" spans="26:26">
      <c r="Z4405" s="205"/>
    </row>
    <row r="4406" spans="26:26">
      <c r="Z4406" s="205"/>
    </row>
    <row r="4407" spans="26:26">
      <c r="Z4407" s="205"/>
    </row>
    <row r="4408" spans="26:26">
      <c r="Z4408" s="205"/>
    </row>
    <row r="4409" spans="26:26">
      <c r="Z4409" s="205"/>
    </row>
    <row r="4410" spans="26:26">
      <c r="Z4410" s="205"/>
    </row>
    <row r="4411" spans="26:26">
      <c r="Z4411" s="205"/>
    </row>
    <row r="4412" spans="26:26">
      <c r="Z4412" s="205"/>
    </row>
    <row r="4413" spans="26:26">
      <c r="Z4413" s="205"/>
    </row>
    <row r="4414" spans="26:26">
      <c r="Z4414" s="205"/>
    </row>
    <row r="4415" spans="26:26">
      <c r="Z4415" s="205"/>
    </row>
    <row r="4416" spans="26:26">
      <c r="Z4416" s="205"/>
    </row>
    <row r="4417" spans="26:26">
      <c r="Z4417" s="205"/>
    </row>
    <row r="4418" spans="26:26">
      <c r="Z4418" s="205"/>
    </row>
    <row r="4419" spans="26:26">
      <c r="Z4419" s="205"/>
    </row>
    <row r="4420" spans="26:26">
      <c r="Z4420" s="205"/>
    </row>
    <row r="4421" spans="26:26">
      <c r="Z4421" s="205"/>
    </row>
    <row r="4422" spans="26:26">
      <c r="Z4422" s="205"/>
    </row>
    <row r="4423" spans="26:26">
      <c r="Z4423" s="205"/>
    </row>
    <row r="4424" spans="26:26">
      <c r="Z4424" s="205"/>
    </row>
    <row r="4425" spans="26:26">
      <c r="Z4425" s="205"/>
    </row>
    <row r="4426" spans="26:26">
      <c r="Z4426" s="205"/>
    </row>
    <row r="4427" spans="26:26">
      <c r="Z4427" s="205"/>
    </row>
    <row r="4428" spans="26:26">
      <c r="Z4428" s="205"/>
    </row>
    <row r="4429" spans="26:26">
      <c r="Z4429" s="205"/>
    </row>
    <row r="4430" spans="26:26">
      <c r="Z4430" s="205"/>
    </row>
    <row r="4431" spans="26:26">
      <c r="Z4431" s="205"/>
    </row>
    <row r="4432" spans="26:26">
      <c r="Z4432" s="205"/>
    </row>
    <row r="4433" spans="26:26">
      <c r="Z4433" s="205"/>
    </row>
    <row r="4434" spans="26:26">
      <c r="Z4434" s="205"/>
    </row>
    <row r="4435" spans="26:26">
      <c r="Z4435" s="205"/>
    </row>
    <row r="4436" spans="26:26">
      <c r="Z4436" s="205"/>
    </row>
    <row r="4437" spans="26:26">
      <c r="Z4437" s="205"/>
    </row>
    <row r="4438" spans="26:26">
      <c r="Z4438" s="205"/>
    </row>
    <row r="4439" spans="26:26">
      <c r="Z4439" s="205"/>
    </row>
    <row r="4440" spans="26:26">
      <c r="Z4440" s="205"/>
    </row>
    <row r="4441" spans="26:26">
      <c r="Z4441" s="205"/>
    </row>
    <row r="4442" spans="26:26">
      <c r="Z4442" s="205"/>
    </row>
    <row r="4443" spans="26:26">
      <c r="Z4443" s="205"/>
    </row>
    <row r="4444" spans="26:26">
      <c r="Z4444" s="205"/>
    </row>
    <row r="4445" spans="26:26">
      <c r="Z4445" s="205"/>
    </row>
    <row r="4446" spans="26:26">
      <c r="Z4446" s="205"/>
    </row>
    <row r="4447" spans="26:26">
      <c r="Z4447" s="205"/>
    </row>
    <row r="4448" spans="26:26">
      <c r="Z4448" s="205"/>
    </row>
    <row r="4449" spans="26:26">
      <c r="Z4449" s="205"/>
    </row>
    <row r="4450" spans="26:26">
      <c r="Z4450" s="205"/>
    </row>
    <row r="4451" spans="26:26">
      <c r="Z4451" s="205"/>
    </row>
    <row r="4452" spans="26:26">
      <c r="Z4452" s="205"/>
    </row>
    <row r="4453" spans="26:26">
      <c r="Z4453" s="205"/>
    </row>
    <row r="4454" spans="26:26">
      <c r="Z4454" s="205"/>
    </row>
    <row r="4455" spans="26:26">
      <c r="Z4455" s="205"/>
    </row>
    <row r="4456" spans="26:26">
      <c r="Z4456" s="205"/>
    </row>
    <row r="4457" spans="26:26">
      <c r="Z4457" s="205"/>
    </row>
    <row r="4458" spans="26:26">
      <c r="Z4458" s="205"/>
    </row>
    <row r="4459" spans="26:26">
      <c r="Z4459" s="205"/>
    </row>
    <row r="4460" spans="26:26">
      <c r="Z4460" s="205"/>
    </row>
    <row r="4461" spans="26:26">
      <c r="Z4461" s="205"/>
    </row>
    <row r="4462" spans="26:26">
      <c r="Z4462" s="205"/>
    </row>
    <row r="4463" spans="26:26">
      <c r="Z4463" s="205"/>
    </row>
    <row r="4464" spans="26:26">
      <c r="Z4464" s="205"/>
    </row>
    <row r="4465" spans="26:26">
      <c r="Z4465" s="205"/>
    </row>
    <row r="4466" spans="26:26">
      <c r="Z4466" s="205"/>
    </row>
    <row r="4467" spans="26:26">
      <c r="Z4467" s="205"/>
    </row>
    <row r="4468" spans="26:26">
      <c r="Z4468" s="205"/>
    </row>
    <row r="4469" spans="26:26">
      <c r="Z4469" s="205"/>
    </row>
    <row r="4470" spans="26:26">
      <c r="Z4470" s="205"/>
    </row>
    <row r="4471" spans="26:26">
      <c r="Z4471" s="205"/>
    </row>
    <row r="4472" spans="26:26">
      <c r="Z4472" s="205"/>
    </row>
    <row r="4473" spans="26:26">
      <c r="Z4473" s="205"/>
    </row>
    <row r="4474" spans="26:26">
      <c r="Z4474" s="205"/>
    </row>
    <row r="4475" spans="26:26">
      <c r="Z4475" s="205"/>
    </row>
    <row r="4476" spans="26:26">
      <c r="Z4476" s="205"/>
    </row>
    <row r="4477" spans="26:26">
      <c r="Z4477" s="205"/>
    </row>
    <row r="4478" spans="26:26">
      <c r="Z4478" s="205"/>
    </row>
    <row r="4479" spans="26:26">
      <c r="Z4479" s="205"/>
    </row>
    <row r="4480" spans="26:26">
      <c r="Z4480" s="205"/>
    </row>
    <row r="4481" spans="26:26">
      <c r="Z4481" s="205"/>
    </row>
    <row r="4482" spans="26:26">
      <c r="Z4482" s="205"/>
    </row>
    <row r="4483" spans="26:26">
      <c r="Z4483" s="205"/>
    </row>
    <row r="4484" spans="26:26">
      <c r="Z4484" s="205"/>
    </row>
    <row r="4485" spans="26:26">
      <c r="Z4485" s="205"/>
    </row>
    <row r="4486" spans="26:26">
      <c r="Z4486" s="205"/>
    </row>
    <row r="4487" spans="26:26">
      <c r="Z4487" s="205"/>
    </row>
    <row r="4488" spans="26:26">
      <c r="Z4488" s="205"/>
    </row>
    <row r="4489" spans="26:26">
      <c r="Z4489" s="205"/>
    </row>
    <row r="4490" spans="26:26">
      <c r="Z4490" s="205"/>
    </row>
    <row r="4491" spans="26:26">
      <c r="Z4491" s="205"/>
    </row>
    <row r="4492" spans="26:26">
      <c r="Z4492" s="205"/>
    </row>
    <row r="4493" spans="26:26">
      <c r="Z4493" s="205"/>
    </row>
    <row r="4494" spans="26:26">
      <c r="Z4494" s="205"/>
    </row>
    <row r="4495" spans="26:26">
      <c r="Z4495" s="205"/>
    </row>
    <row r="4496" spans="26:26">
      <c r="Z4496" s="205"/>
    </row>
    <row r="4497" spans="26:26">
      <c r="Z4497" s="205"/>
    </row>
    <row r="4498" spans="26:26">
      <c r="Z4498" s="205"/>
    </row>
    <row r="4499" spans="26:26">
      <c r="Z4499" s="205"/>
    </row>
    <row r="4500" spans="26:26">
      <c r="Z4500" s="205"/>
    </row>
    <row r="4501" spans="26:26">
      <c r="Z4501" s="205"/>
    </row>
    <row r="4502" spans="26:26">
      <c r="Z4502" s="205"/>
    </row>
    <row r="4503" spans="26:26">
      <c r="Z4503" s="205"/>
    </row>
    <row r="4504" spans="26:26">
      <c r="Z4504" s="205"/>
    </row>
    <row r="4505" spans="26:26">
      <c r="Z4505" s="205"/>
    </row>
    <row r="4506" spans="26:26">
      <c r="Z4506" s="205"/>
    </row>
    <row r="4507" spans="26:26">
      <c r="Z4507" s="205"/>
    </row>
    <row r="4508" spans="26:26">
      <c r="Z4508" s="205"/>
    </row>
    <row r="4509" spans="26:26">
      <c r="Z4509" s="205"/>
    </row>
    <row r="4510" spans="26:26">
      <c r="Z4510" s="205"/>
    </row>
    <row r="4511" spans="26:26">
      <c r="Z4511" s="205"/>
    </row>
    <row r="4512" spans="26:26">
      <c r="Z4512" s="205"/>
    </row>
    <row r="4513" spans="26:26">
      <c r="Z4513" s="205"/>
    </row>
    <row r="4514" spans="26:26">
      <c r="Z4514" s="205"/>
    </row>
    <row r="4515" spans="26:26">
      <c r="Z4515" s="205"/>
    </row>
    <row r="4516" spans="26:26">
      <c r="Z4516" s="205"/>
    </row>
    <row r="4517" spans="26:26">
      <c r="Z4517" s="205"/>
    </row>
    <row r="4518" spans="26:26">
      <c r="Z4518" s="205"/>
    </row>
    <row r="4519" spans="26:26">
      <c r="Z4519" s="205"/>
    </row>
    <row r="4520" spans="26:26">
      <c r="Z4520" s="205"/>
    </row>
    <row r="4521" spans="26:26">
      <c r="Z4521" s="205"/>
    </row>
    <row r="4522" spans="26:26">
      <c r="Z4522" s="205"/>
    </row>
    <row r="4523" spans="26:26">
      <c r="Z4523" s="205"/>
    </row>
    <row r="4524" spans="26:26">
      <c r="Z4524" s="205"/>
    </row>
    <row r="4525" spans="26:26">
      <c r="Z4525" s="205"/>
    </row>
    <row r="4526" spans="26:26">
      <c r="Z4526" s="205"/>
    </row>
    <row r="4527" spans="26:26">
      <c r="Z4527" s="205"/>
    </row>
    <row r="4528" spans="26:26">
      <c r="Z4528" s="205"/>
    </row>
    <row r="4529" spans="26:26">
      <c r="Z4529" s="205"/>
    </row>
    <row r="4530" spans="26:26">
      <c r="Z4530" s="205"/>
    </row>
    <row r="4531" spans="26:26">
      <c r="Z4531" s="205"/>
    </row>
    <row r="4532" spans="26:26">
      <c r="Z4532" s="205"/>
    </row>
    <row r="4533" spans="26:26">
      <c r="Z4533" s="205"/>
    </row>
    <row r="4534" spans="26:26">
      <c r="Z4534" s="205"/>
    </row>
    <row r="4535" spans="26:26">
      <c r="Z4535" s="205"/>
    </row>
    <row r="4536" spans="26:26">
      <c r="Z4536" s="205"/>
    </row>
    <row r="4537" spans="26:26">
      <c r="Z4537" s="205"/>
    </row>
    <row r="4538" spans="26:26">
      <c r="Z4538" s="205"/>
    </row>
    <row r="4539" spans="26:26">
      <c r="Z4539" s="205"/>
    </row>
    <row r="4540" spans="26:26">
      <c r="Z4540" s="205"/>
    </row>
    <row r="4541" spans="26:26">
      <c r="Z4541" s="205"/>
    </row>
    <row r="4542" spans="26:26">
      <c r="Z4542" s="205"/>
    </row>
    <row r="4543" spans="26:26">
      <c r="Z4543" s="205"/>
    </row>
    <row r="4544" spans="26:26">
      <c r="Z4544" s="205"/>
    </row>
    <row r="4545" spans="26:26">
      <c r="Z4545" s="205"/>
    </row>
    <row r="4546" spans="26:26">
      <c r="Z4546" s="205"/>
    </row>
    <row r="4547" spans="26:26">
      <c r="Z4547" s="205"/>
    </row>
    <row r="4548" spans="26:26">
      <c r="Z4548" s="205"/>
    </row>
    <row r="4549" spans="26:26">
      <c r="Z4549" s="205"/>
    </row>
    <row r="4550" spans="26:26">
      <c r="Z4550" s="205"/>
    </row>
    <row r="4551" spans="26:26">
      <c r="Z4551" s="205"/>
    </row>
    <row r="4552" spans="26:26">
      <c r="Z4552" s="205"/>
    </row>
    <row r="4553" spans="26:26">
      <c r="Z4553" s="205"/>
    </row>
    <row r="4554" spans="26:26">
      <c r="Z4554" s="205"/>
    </row>
    <row r="4555" spans="26:26">
      <c r="Z4555" s="205"/>
    </row>
    <row r="4556" spans="26:26">
      <c r="Z4556" s="205"/>
    </row>
    <row r="4557" spans="26:26">
      <c r="Z4557" s="205"/>
    </row>
    <row r="4558" spans="26:26">
      <c r="Z4558" s="205"/>
    </row>
    <row r="4559" spans="26:26">
      <c r="Z4559" s="205"/>
    </row>
    <row r="4560" spans="26:26">
      <c r="Z4560" s="205"/>
    </row>
    <row r="4561" spans="26:26">
      <c r="Z4561" s="205"/>
    </row>
    <row r="4562" spans="26:26">
      <c r="Z4562" s="205"/>
    </row>
    <row r="4563" spans="26:26">
      <c r="Z4563" s="205"/>
    </row>
    <row r="4564" spans="26:26">
      <c r="Z4564" s="205"/>
    </row>
    <row r="4565" spans="26:26">
      <c r="Z4565" s="205"/>
    </row>
    <row r="4566" spans="26:26">
      <c r="Z4566" s="205"/>
    </row>
    <row r="4567" spans="26:26">
      <c r="Z4567" s="205"/>
    </row>
    <row r="4568" spans="26:26">
      <c r="Z4568" s="205"/>
    </row>
    <row r="4569" spans="26:26">
      <c r="Z4569" s="205"/>
    </row>
    <row r="4570" spans="26:26">
      <c r="Z4570" s="205"/>
    </row>
    <row r="4571" spans="26:26">
      <c r="Z4571" s="205"/>
    </row>
    <row r="4572" spans="26:26">
      <c r="Z4572" s="205"/>
    </row>
    <row r="4573" spans="26:26">
      <c r="Z4573" s="205"/>
    </row>
    <row r="4574" spans="26:26">
      <c r="Z4574" s="205"/>
    </row>
    <row r="4575" spans="26:26">
      <c r="Z4575" s="205"/>
    </row>
    <row r="4576" spans="26:26">
      <c r="Z4576" s="205"/>
    </row>
    <row r="4577" spans="26:26">
      <c r="Z4577" s="205"/>
    </row>
    <row r="4578" spans="26:26">
      <c r="Z4578" s="205"/>
    </row>
    <row r="4579" spans="26:26">
      <c r="Z4579" s="205"/>
    </row>
    <row r="4580" spans="26:26">
      <c r="Z4580" s="205"/>
    </row>
    <row r="4581" spans="26:26">
      <c r="Z4581" s="205"/>
    </row>
    <row r="4582" spans="26:26">
      <c r="Z4582" s="205"/>
    </row>
    <row r="4583" spans="26:26">
      <c r="Z4583" s="205"/>
    </row>
    <row r="4584" spans="26:26">
      <c r="Z4584" s="205"/>
    </row>
    <row r="4585" spans="26:26">
      <c r="Z4585" s="205"/>
    </row>
    <row r="4586" spans="26:26">
      <c r="Z4586" s="205"/>
    </row>
    <row r="4587" spans="26:26">
      <c r="Z4587" s="205"/>
    </row>
    <row r="4588" spans="26:26">
      <c r="Z4588" s="205"/>
    </row>
    <row r="4589" spans="26:26">
      <c r="Z4589" s="205"/>
    </row>
    <row r="4590" spans="26:26">
      <c r="Z4590" s="205"/>
    </row>
    <row r="4591" spans="26:26">
      <c r="Z4591" s="205"/>
    </row>
    <row r="4592" spans="26:26">
      <c r="Z4592" s="205"/>
    </row>
    <row r="4593" spans="26:26">
      <c r="Z4593" s="205"/>
    </row>
    <row r="4594" spans="26:26">
      <c r="Z4594" s="205"/>
    </row>
    <row r="4595" spans="26:26">
      <c r="Z4595" s="205"/>
    </row>
    <row r="4596" spans="26:26">
      <c r="Z4596" s="205"/>
    </row>
    <row r="4597" spans="26:26">
      <c r="Z4597" s="205"/>
    </row>
    <row r="4598" spans="26:26">
      <c r="Z4598" s="205"/>
    </row>
    <row r="4599" spans="26:26">
      <c r="Z4599" s="205"/>
    </row>
    <row r="4600" spans="26:26">
      <c r="Z4600" s="205"/>
    </row>
    <row r="4601" spans="26:26">
      <c r="Z4601" s="205"/>
    </row>
    <row r="4602" spans="26:26">
      <c r="Z4602" s="205"/>
    </row>
    <row r="4603" spans="26:26">
      <c r="Z4603" s="205"/>
    </row>
    <row r="4604" spans="26:26">
      <c r="Z4604" s="205"/>
    </row>
    <row r="4605" spans="26:26">
      <c r="Z4605" s="205"/>
    </row>
    <row r="4606" spans="26:26">
      <c r="Z4606" s="205"/>
    </row>
    <row r="4607" spans="26:26">
      <c r="Z4607" s="205"/>
    </row>
    <row r="4608" spans="26:26">
      <c r="Z4608" s="205"/>
    </row>
    <row r="4609" spans="26:26">
      <c r="Z4609" s="205"/>
    </row>
    <row r="4610" spans="26:26">
      <c r="Z4610" s="205"/>
    </row>
    <row r="4611" spans="26:26">
      <c r="Z4611" s="205"/>
    </row>
    <row r="4612" spans="26:26">
      <c r="Z4612" s="205"/>
    </row>
    <row r="4613" spans="26:26">
      <c r="Z4613" s="205"/>
    </row>
    <row r="4614" spans="26:26">
      <c r="Z4614" s="205"/>
    </row>
    <row r="4615" spans="26:26">
      <c r="Z4615" s="205"/>
    </row>
    <row r="4616" spans="26:26">
      <c r="Z4616" s="205"/>
    </row>
    <row r="4617" spans="26:26">
      <c r="Z4617" s="205"/>
    </row>
    <row r="4618" spans="26:26">
      <c r="Z4618" s="205"/>
    </row>
    <row r="4619" spans="26:26">
      <c r="Z4619" s="205"/>
    </row>
    <row r="4620" spans="26:26">
      <c r="Z4620" s="205"/>
    </row>
    <row r="4621" spans="26:26">
      <c r="Z4621" s="205"/>
    </row>
    <row r="4622" spans="26:26">
      <c r="Z4622" s="205"/>
    </row>
    <row r="4623" spans="26:26">
      <c r="Z4623" s="205"/>
    </row>
    <row r="4624" spans="26:26">
      <c r="Z4624" s="205"/>
    </row>
    <row r="4625" spans="26:26">
      <c r="Z4625" s="205"/>
    </row>
    <row r="4626" spans="26:26">
      <c r="Z4626" s="205"/>
    </row>
    <row r="4627" spans="26:26">
      <c r="Z4627" s="205"/>
    </row>
    <row r="4628" spans="26:26">
      <c r="Z4628" s="205"/>
    </row>
    <row r="4629" spans="26:26">
      <c r="Z4629" s="205"/>
    </row>
    <row r="4630" spans="26:26">
      <c r="Z4630" s="205"/>
    </row>
    <row r="4631" spans="26:26">
      <c r="Z4631" s="205"/>
    </row>
    <row r="4632" spans="26:26">
      <c r="Z4632" s="205"/>
    </row>
    <row r="4633" spans="26:26">
      <c r="Z4633" s="205"/>
    </row>
    <row r="4634" spans="26:26">
      <c r="Z4634" s="205"/>
    </row>
    <row r="4635" spans="26:26">
      <c r="Z4635" s="205"/>
    </row>
    <row r="4636" spans="26:26">
      <c r="Z4636" s="205"/>
    </row>
    <row r="4637" spans="26:26">
      <c r="Z4637" s="205"/>
    </row>
    <row r="4638" spans="26:26">
      <c r="Z4638" s="205"/>
    </row>
    <row r="4639" spans="26:26">
      <c r="Z4639" s="205"/>
    </row>
    <row r="4640" spans="26:26">
      <c r="Z4640" s="205"/>
    </row>
    <row r="4641" spans="26:26">
      <c r="Z4641" s="205"/>
    </row>
    <row r="4642" spans="26:26">
      <c r="Z4642" s="205"/>
    </row>
    <row r="4643" spans="26:26">
      <c r="Z4643" s="205"/>
    </row>
    <row r="4644" spans="26:26">
      <c r="Z4644" s="205"/>
    </row>
    <row r="4645" spans="26:26">
      <c r="Z4645" s="205"/>
    </row>
    <row r="4646" spans="26:26">
      <c r="Z4646" s="205"/>
    </row>
    <row r="4647" spans="26:26">
      <c r="Z4647" s="205"/>
    </row>
    <row r="4648" spans="26:26">
      <c r="Z4648" s="205"/>
    </row>
    <row r="4649" spans="26:26">
      <c r="Z4649" s="205"/>
    </row>
    <row r="4650" spans="26:26">
      <c r="Z4650" s="205"/>
    </row>
    <row r="4651" spans="26:26">
      <c r="Z4651" s="205"/>
    </row>
    <row r="4652" spans="26:26">
      <c r="Z4652" s="205"/>
    </row>
    <row r="4653" spans="26:26">
      <c r="Z4653" s="205"/>
    </row>
    <row r="4654" spans="26:26">
      <c r="Z4654" s="205"/>
    </row>
    <row r="4655" spans="26:26">
      <c r="Z4655" s="205"/>
    </row>
    <row r="4656" spans="26:26">
      <c r="Z4656" s="205"/>
    </row>
    <row r="4657" spans="26:26">
      <c r="Z4657" s="205"/>
    </row>
    <row r="4658" spans="26:26">
      <c r="Z4658" s="205"/>
    </row>
    <row r="4659" spans="26:26">
      <c r="Z4659" s="205"/>
    </row>
    <row r="4660" spans="26:26">
      <c r="Z4660" s="205"/>
    </row>
    <row r="4661" spans="26:26">
      <c r="Z4661" s="205"/>
    </row>
    <row r="4662" spans="26:26">
      <c r="Z4662" s="205"/>
    </row>
    <row r="4663" spans="26:26">
      <c r="Z4663" s="205"/>
    </row>
    <row r="4664" spans="26:26">
      <c r="Z4664" s="205"/>
    </row>
    <row r="4665" spans="26:26">
      <c r="Z4665" s="205"/>
    </row>
    <row r="4666" spans="26:26">
      <c r="Z4666" s="205"/>
    </row>
    <row r="4667" spans="26:26">
      <c r="Z4667" s="205"/>
    </row>
    <row r="4668" spans="26:26">
      <c r="Z4668" s="205"/>
    </row>
    <row r="4669" spans="26:26">
      <c r="Z4669" s="205"/>
    </row>
    <row r="4670" spans="26:26">
      <c r="Z4670" s="205"/>
    </row>
    <row r="4671" spans="26:26">
      <c r="Z4671" s="205"/>
    </row>
    <row r="4672" spans="26:26">
      <c r="Z4672" s="205"/>
    </row>
    <row r="4673" spans="26:26">
      <c r="Z4673" s="205"/>
    </row>
    <row r="4674" spans="26:26">
      <c r="Z4674" s="205"/>
    </row>
    <row r="4675" spans="26:26">
      <c r="Z4675" s="205"/>
    </row>
    <row r="4676" spans="26:26">
      <c r="Z4676" s="205"/>
    </row>
    <row r="4677" spans="26:26">
      <c r="Z4677" s="205"/>
    </row>
    <row r="4678" spans="26:26">
      <c r="Z4678" s="205"/>
    </row>
    <row r="4679" spans="26:26">
      <c r="Z4679" s="205"/>
    </row>
    <row r="4680" spans="26:26">
      <c r="Z4680" s="205"/>
    </row>
    <row r="4681" spans="26:26">
      <c r="Z4681" s="205"/>
    </row>
    <row r="4682" spans="26:26">
      <c r="Z4682" s="205"/>
    </row>
    <row r="4683" spans="26:26">
      <c r="Z4683" s="205"/>
    </row>
    <row r="4684" spans="26:26">
      <c r="Z4684" s="205"/>
    </row>
    <row r="4685" spans="26:26">
      <c r="Z4685" s="205"/>
    </row>
    <row r="4686" spans="26:26">
      <c r="Z4686" s="205"/>
    </row>
    <row r="4687" spans="26:26">
      <c r="Z4687" s="205"/>
    </row>
    <row r="4688" spans="26:26">
      <c r="Z4688" s="205"/>
    </row>
    <row r="4689" spans="26:26">
      <c r="Z4689" s="205"/>
    </row>
    <row r="4690" spans="26:26">
      <c r="Z4690" s="205"/>
    </row>
    <row r="4691" spans="26:26">
      <c r="Z4691" s="205"/>
    </row>
    <row r="4692" spans="26:26">
      <c r="Z4692" s="205"/>
    </row>
    <row r="4693" spans="26:26">
      <c r="Z4693" s="205"/>
    </row>
    <row r="4694" spans="26:26">
      <c r="Z4694" s="205"/>
    </row>
    <row r="4695" spans="26:26">
      <c r="Z4695" s="205"/>
    </row>
    <row r="4696" spans="26:26">
      <c r="Z4696" s="205"/>
    </row>
    <row r="4697" spans="26:26">
      <c r="Z4697" s="205"/>
    </row>
    <row r="4698" spans="26:26">
      <c r="Z4698" s="205"/>
    </row>
    <row r="4699" spans="26:26">
      <c r="Z4699" s="205"/>
    </row>
    <row r="4700" spans="26:26">
      <c r="Z4700" s="205"/>
    </row>
    <row r="4701" spans="26:26">
      <c r="Z4701" s="205"/>
    </row>
    <row r="4702" spans="26:26">
      <c r="Z4702" s="205"/>
    </row>
    <row r="4703" spans="26:26">
      <c r="Z4703" s="205"/>
    </row>
    <row r="4704" spans="26:26">
      <c r="Z4704" s="205"/>
    </row>
    <row r="4705" spans="26:26">
      <c r="Z4705" s="205"/>
    </row>
    <row r="4706" spans="26:26">
      <c r="Z4706" s="205"/>
    </row>
    <row r="4707" spans="26:26">
      <c r="Z4707" s="205"/>
    </row>
    <row r="4708" spans="26:26">
      <c r="Z4708" s="205"/>
    </row>
    <row r="4709" spans="26:26">
      <c r="Z4709" s="205"/>
    </row>
    <row r="4710" spans="26:26">
      <c r="Z4710" s="205"/>
    </row>
    <row r="4711" spans="26:26">
      <c r="Z4711" s="205"/>
    </row>
    <row r="4712" spans="26:26">
      <c r="Z4712" s="205"/>
    </row>
    <row r="4713" spans="26:26">
      <c r="Z4713" s="205"/>
    </row>
    <row r="4714" spans="26:26">
      <c r="Z4714" s="205"/>
    </row>
    <row r="4715" spans="26:26">
      <c r="Z4715" s="205"/>
    </row>
    <row r="4716" spans="26:26">
      <c r="Z4716" s="205"/>
    </row>
    <row r="4717" spans="26:26">
      <c r="Z4717" s="205"/>
    </row>
    <row r="4718" spans="26:26">
      <c r="Z4718" s="205"/>
    </row>
    <row r="4719" spans="26:26">
      <c r="Z4719" s="205"/>
    </row>
    <row r="4720" spans="26:26">
      <c r="Z4720" s="205"/>
    </row>
    <row r="4721" spans="26:26">
      <c r="Z4721" s="205"/>
    </row>
    <row r="4722" spans="26:26">
      <c r="Z4722" s="205"/>
    </row>
    <row r="4723" spans="26:26">
      <c r="Z4723" s="205"/>
    </row>
    <row r="4724" spans="26:26">
      <c r="Z4724" s="205"/>
    </row>
    <row r="4725" spans="26:26">
      <c r="Z4725" s="205"/>
    </row>
    <row r="4726" spans="26:26">
      <c r="Z4726" s="205"/>
    </row>
    <row r="4727" spans="26:26">
      <c r="Z4727" s="205"/>
    </row>
    <row r="4728" spans="26:26">
      <c r="Z4728" s="205"/>
    </row>
    <row r="4729" spans="26:26">
      <c r="Z4729" s="205"/>
    </row>
    <row r="4730" spans="26:26">
      <c r="Z4730" s="205"/>
    </row>
    <row r="4731" spans="26:26">
      <c r="Z4731" s="205"/>
    </row>
    <row r="4732" spans="26:26">
      <c r="Z4732" s="205"/>
    </row>
    <row r="4733" spans="26:26">
      <c r="Z4733" s="205"/>
    </row>
    <row r="4734" spans="26:26">
      <c r="Z4734" s="205"/>
    </row>
    <row r="4735" spans="26:26">
      <c r="Z4735" s="205"/>
    </row>
    <row r="4736" spans="26:26">
      <c r="Z4736" s="205"/>
    </row>
    <row r="4737" spans="26:26">
      <c r="Z4737" s="205"/>
    </row>
    <row r="4738" spans="26:26">
      <c r="Z4738" s="205"/>
    </row>
    <row r="4739" spans="26:26">
      <c r="Z4739" s="205"/>
    </row>
    <row r="4740" spans="26:26">
      <c r="Z4740" s="205"/>
    </row>
    <row r="4741" spans="26:26">
      <c r="Z4741" s="205"/>
    </row>
    <row r="4742" spans="26:26">
      <c r="Z4742" s="205"/>
    </row>
    <row r="4743" spans="26:26">
      <c r="Z4743" s="205"/>
    </row>
    <row r="4744" spans="26:26">
      <c r="Z4744" s="205"/>
    </row>
    <row r="4745" spans="26:26">
      <c r="Z4745" s="205"/>
    </row>
    <row r="4746" spans="26:26">
      <c r="Z4746" s="205"/>
    </row>
    <row r="4747" spans="26:26">
      <c r="Z4747" s="205"/>
    </row>
    <row r="4748" spans="26:26">
      <c r="Z4748" s="205"/>
    </row>
    <row r="4749" spans="26:26">
      <c r="Z4749" s="205"/>
    </row>
    <row r="4750" spans="26:26">
      <c r="Z4750" s="205"/>
    </row>
    <row r="4751" spans="26:26">
      <c r="Z4751" s="205"/>
    </row>
    <row r="4752" spans="26:26">
      <c r="Z4752" s="205"/>
    </row>
    <row r="4753" spans="26:26">
      <c r="Z4753" s="205"/>
    </row>
    <row r="4754" spans="26:26">
      <c r="Z4754" s="205"/>
    </row>
    <row r="4755" spans="26:26">
      <c r="Z4755" s="205"/>
    </row>
    <row r="4756" spans="26:26">
      <c r="Z4756" s="205"/>
    </row>
    <row r="4757" spans="26:26">
      <c r="Z4757" s="205"/>
    </row>
    <row r="4758" spans="26:26">
      <c r="Z4758" s="205"/>
    </row>
    <row r="4759" spans="26:26">
      <c r="Z4759" s="205"/>
    </row>
    <row r="4760" spans="26:26">
      <c r="Z4760" s="205"/>
    </row>
    <row r="4761" spans="26:26">
      <c r="Z4761" s="205"/>
    </row>
    <row r="4762" spans="26:26">
      <c r="Z4762" s="205"/>
    </row>
    <row r="4763" spans="26:26">
      <c r="Z4763" s="205"/>
    </row>
    <row r="4764" spans="26:26">
      <c r="Z4764" s="205"/>
    </row>
    <row r="4765" spans="26:26">
      <c r="Z4765" s="205"/>
    </row>
    <row r="4766" spans="26:26">
      <c r="Z4766" s="205"/>
    </row>
    <row r="4767" spans="26:26">
      <c r="Z4767" s="205"/>
    </row>
    <row r="4768" spans="26:26">
      <c r="Z4768" s="205"/>
    </row>
    <row r="4769" spans="26:26">
      <c r="Z4769" s="205"/>
    </row>
    <row r="4770" spans="26:26">
      <c r="Z4770" s="205"/>
    </row>
    <row r="4771" spans="26:26">
      <c r="Z4771" s="205"/>
    </row>
    <row r="4772" spans="26:26">
      <c r="Z4772" s="205"/>
    </row>
    <row r="4773" spans="26:26">
      <c r="Z4773" s="205"/>
    </row>
    <row r="4774" spans="26:26">
      <c r="Z4774" s="205"/>
    </row>
    <row r="4775" spans="26:26">
      <c r="Z4775" s="205"/>
    </row>
    <row r="4776" spans="26:26">
      <c r="Z4776" s="205"/>
    </row>
    <row r="4777" spans="26:26">
      <c r="Z4777" s="205"/>
    </row>
    <row r="4778" spans="26:26">
      <c r="Z4778" s="205"/>
    </row>
    <row r="4779" spans="26:26">
      <c r="Z4779" s="205"/>
    </row>
    <row r="4780" spans="26:26">
      <c r="Z4780" s="205"/>
    </row>
    <row r="4781" spans="26:26">
      <c r="Z4781" s="205"/>
    </row>
    <row r="4782" spans="26:26">
      <c r="Z4782" s="205"/>
    </row>
    <row r="4783" spans="26:26">
      <c r="Z4783" s="205"/>
    </row>
    <row r="4784" spans="26:26">
      <c r="Z4784" s="205"/>
    </row>
    <row r="4785" spans="26:26">
      <c r="Z4785" s="205"/>
    </row>
    <row r="4786" spans="26:26">
      <c r="Z4786" s="205"/>
    </row>
    <row r="4787" spans="26:26">
      <c r="Z4787" s="205"/>
    </row>
    <row r="4788" spans="26:26">
      <c r="Z4788" s="205"/>
    </row>
    <row r="4789" spans="26:26">
      <c r="Z4789" s="205"/>
    </row>
    <row r="4790" spans="26:26">
      <c r="Z4790" s="205"/>
    </row>
    <row r="4791" spans="26:26">
      <c r="Z4791" s="205"/>
    </row>
    <row r="4792" spans="26:26">
      <c r="Z4792" s="205"/>
    </row>
    <row r="4793" spans="26:26">
      <c r="Z4793" s="205"/>
    </row>
    <row r="4794" spans="26:26">
      <c r="Z4794" s="205"/>
    </row>
    <row r="4795" spans="26:26">
      <c r="Z4795" s="205"/>
    </row>
    <row r="4796" spans="26:26">
      <c r="Z4796" s="205"/>
    </row>
    <row r="4797" spans="26:26">
      <c r="Z4797" s="205"/>
    </row>
    <row r="4798" spans="26:26">
      <c r="Z4798" s="205"/>
    </row>
    <row r="4799" spans="26:26">
      <c r="Z4799" s="205"/>
    </row>
    <row r="4800" spans="26:26">
      <c r="Z4800" s="205"/>
    </row>
    <row r="4801" spans="26:26">
      <c r="Z4801" s="205"/>
    </row>
    <row r="4802" spans="26:26">
      <c r="Z4802" s="205"/>
    </row>
    <row r="4803" spans="26:26">
      <c r="Z4803" s="205"/>
    </row>
    <row r="4804" spans="26:26">
      <c r="Z4804" s="205"/>
    </row>
    <row r="4805" spans="26:26">
      <c r="Z4805" s="205"/>
    </row>
    <row r="4806" spans="26:26">
      <c r="Z4806" s="205"/>
    </row>
    <row r="4807" spans="26:26">
      <c r="Z4807" s="205"/>
    </row>
    <row r="4808" spans="26:26">
      <c r="Z4808" s="205"/>
    </row>
    <row r="4809" spans="26:26">
      <c r="Z4809" s="205"/>
    </row>
    <row r="4810" spans="26:26">
      <c r="Z4810" s="205"/>
    </row>
    <row r="4811" spans="26:26">
      <c r="Z4811" s="205"/>
    </row>
    <row r="4812" spans="26:26">
      <c r="Z4812" s="205"/>
    </row>
    <row r="4813" spans="26:26">
      <c r="Z4813" s="205"/>
    </row>
    <row r="4814" spans="26:26">
      <c r="Z4814" s="205"/>
    </row>
    <row r="4815" spans="26:26">
      <c r="Z4815" s="205"/>
    </row>
    <row r="4816" spans="26:26">
      <c r="Z4816" s="205"/>
    </row>
    <row r="4817" spans="26:26">
      <c r="Z4817" s="205"/>
    </row>
    <row r="4818" spans="26:26">
      <c r="Z4818" s="205"/>
    </row>
    <row r="4819" spans="26:26">
      <c r="Z4819" s="205"/>
    </row>
    <row r="4820" spans="26:26">
      <c r="Z4820" s="205"/>
    </row>
    <row r="4821" spans="26:26">
      <c r="Z4821" s="205"/>
    </row>
    <row r="4822" spans="26:26">
      <c r="Z4822" s="205"/>
    </row>
    <row r="4823" spans="26:26">
      <c r="Z4823" s="205"/>
    </row>
    <row r="4824" spans="26:26">
      <c r="Z4824" s="205"/>
    </row>
    <row r="4825" spans="26:26">
      <c r="Z4825" s="205"/>
    </row>
    <row r="4826" spans="26:26">
      <c r="Z4826" s="205"/>
    </row>
    <row r="4827" spans="26:26">
      <c r="Z4827" s="205"/>
    </row>
    <row r="4828" spans="26:26">
      <c r="Z4828" s="205"/>
    </row>
    <row r="4829" spans="26:26">
      <c r="Z4829" s="205"/>
    </row>
    <row r="4830" spans="26:26">
      <c r="Z4830" s="205"/>
    </row>
    <row r="4831" spans="26:26">
      <c r="Z4831" s="205"/>
    </row>
    <row r="4832" spans="26:26">
      <c r="Z4832" s="205"/>
    </row>
    <row r="4833" spans="26:26">
      <c r="Z4833" s="205"/>
    </row>
    <row r="4834" spans="26:26">
      <c r="Z4834" s="205"/>
    </row>
    <row r="4835" spans="26:26">
      <c r="Z4835" s="205"/>
    </row>
    <row r="4836" spans="26:26">
      <c r="Z4836" s="205"/>
    </row>
    <row r="4837" spans="26:26">
      <c r="Z4837" s="205"/>
    </row>
    <row r="4838" spans="26:26">
      <c r="Z4838" s="205"/>
    </row>
    <row r="4839" spans="26:26">
      <c r="Z4839" s="205"/>
    </row>
    <row r="4840" spans="26:26">
      <c r="Z4840" s="205"/>
    </row>
    <row r="4841" spans="26:26">
      <c r="Z4841" s="205"/>
    </row>
    <row r="4842" spans="26:26">
      <c r="Z4842" s="205"/>
    </row>
    <row r="4843" spans="26:26">
      <c r="Z4843" s="205"/>
    </row>
    <row r="4844" spans="26:26">
      <c r="Z4844" s="205"/>
    </row>
    <row r="4845" spans="26:26">
      <c r="Z4845" s="205"/>
    </row>
    <row r="4846" spans="26:26">
      <c r="Z4846" s="205"/>
    </row>
    <row r="4847" spans="26:26">
      <c r="Z4847" s="205"/>
    </row>
    <row r="4848" spans="26:26">
      <c r="Z4848" s="205"/>
    </row>
    <row r="4849" spans="26:26">
      <c r="Z4849" s="205"/>
    </row>
    <row r="4850" spans="26:26">
      <c r="Z4850" s="205"/>
    </row>
    <row r="4851" spans="26:26">
      <c r="Z4851" s="205"/>
    </row>
    <row r="4852" spans="26:26">
      <c r="Z4852" s="205"/>
    </row>
    <row r="4853" spans="26:26">
      <c r="Z4853" s="205"/>
    </row>
    <row r="4854" spans="26:26">
      <c r="Z4854" s="205"/>
    </row>
    <row r="4855" spans="26:26">
      <c r="Z4855" s="205"/>
    </row>
    <row r="4856" spans="26:26">
      <c r="Z4856" s="205"/>
    </row>
    <row r="4857" spans="26:26">
      <c r="Z4857" s="205"/>
    </row>
    <row r="4858" spans="26:26">
      <c r="Z4858" s="205"/>
    </row>
    <row r="4859" spans="26:26">
      <c r="Z4859" s="205"/>
    </row>
    <row r="4860" spans="26:26">
      <c r="Z4860" s="205"/>
    </row>
    <row r="4861" spans="26:26">
      <c r="Z4861" s="205"/>
    </row>
    <row r="4862" spans="26:26">
      <c r="Z4862" s="205"/>
    </row>
    <row r="4863" spans="26:26">
      <c r="Z4863" s="205"/>
    </row>
    <row r="4864" spans="26:26">
      <c r="Z4864" s="205"/>
    </row>
    <row r="4865" spans="26:26">
      <c r="Z4865" s="205"/>
    </row>
    <row r="4866" spans="26:26">
      <c r="Z4866" s="205"/>
    </row>
    <row r="4867" spans="26:26">
      <c r="Z4867" s="205"/>
    </row>
    <row r="4868" spans="26:26">
      <c r="Z4868" s="205"/>
    </row>
    <row r="4869" spans="26:26">
      <c r="Z4869" s="205"/>
    </row>
    <row r="4870" spans="26:26">
      <c r="Z4870" s="205"/>
    </row>
    <row r="4871" spans="26:26">
      <c r="Z4871" s="205"/>
    </row>
    <row r="4872" spans="26:26">
      <c r="Z4872" s="205"/>
    </row>
    <row r="4873" spans="26:26">
      <c r="Z4873" s="205"/>
    </row>
    <row r="4874" spans="26:26">
      <c r="Z4874" s="205"/>
    </row>
    <row r="4875" spans="26:26">
      <c r="Z4875" s="205"/>
    </row>
    <row r="4876" spans="26:26">
      <c r="Z4876" s="205"/>
    </row>
    <row r="4877" spans="26:26">
      <c r="Z4877" s="205"/>
    </row>
    <row r="4878" spans="26:26">
      <c r="Z4878" s="205"/>
    </row>
    <row r="4879" spans="26:26">
      <c r="Z4879" s="205"/>
    </row>
    <row r="4880" spans="26:26">
      <c r="Z4880" s="205"/>
    </row>
    <row r="4881" spans="26:26">
      <c r="Z4881" s="205"/>
    </row>
    <row r="4882" spans="26:26">
      <c r="Z4882" s="205"/>
    </row>
    <row r="4883" spans="26:26">
      <c r="Z4883" s="205"/>
    </row>
    <row r="4884" spans="26:26">
      <c r="Z4884" s="205"/>
    </row>
    <row r="4885" spans="26:26">
      <c r="Z4885" s="205"/>
    </row>
    <row r="4886" spans="26:26">
      <c r="Z4886" s="205"/>
    </row>
    <row r="4887" spans="26:26">
      <c r="Z4887" s="205"/>
    </row>
    <row r="4888" spans="26:26">
      <c r="Z4888" s="205"/>
    </row>
    <row r="4889" spans="26:26">
      <c r="Z4889" s="205"/>
    </row>
    <row r="4890" spans="26:26">
      <c r="Z4890" s="205"/>
    </row>
    <row r="4891" spans="26:26">
      <c r="Z4891" s="205"/>
    </row>
    <row r="4892" spans="26:26">
      <c r="Z4892" s="205"/>
    </row>
    <row r="4893" spans="26:26">
      <c r="Z4893" s="205"/>
    </row>
    <row r="4894" spans="26:26">
      <c r="Z4894" s="205"/>
    </row>
    <row r="4895" spans="26:26">
      <c r="Z4895" s="205"/>
    </row>
    <row r="4896" spans="26:26">
      <c r="Z4896" s="205"/>
    </row>
    <row r="4897" spans="26:26">
      <c r="Z4897" s="205"/>
    </row>
    <row r="4898" spans="26:26">
      <c r="Z4898" s="205"/>
    </row>
    <row r="4899" spans="26:26">
      <c r="Z4899" s="205"/>
    </row>
    <row r="4900" spans="26:26">
      <c r="Z4900" s="205"/>
    </row>
    <row r="4901" spans="26:26">
      <c r="Z4901" s="205"/>
    </row>
    <row r="4902" spans="26:26">
      <c r="Z4902" s="205"/>
    </row>
    <row r="4903" spans="26:26">
      <c r="Z4903" s="205"/>
    </row>
    <row r="4904" spans="26:26">
      <c r="Z4904" s="205"/>
    </row>
    <row r="4905" spans="26:26">
      <c r="Z4905" s="205"/>
    </row>
    <row r="4906" spans="26:26">
      <c r="Z4906" s="205"/>
    </row>
    <row r="4907" spans="26:26">
      <c r="Z4907" s="205"/>
    </row>
    <row r="4908" spans="26:26">
      <c r="Z4908" s="205"/>
    </row>
    <row r="4909" spans="26:26">
      <c r="Z4909" s="205"/>
    </row>
    <row r="4910" spans="26:26">
      <c r="Z4910" s="205"/>
    </row>
    <row r="4911" spans="26:26">
      <c r="Z4911" s="205"/>
    </row>
    <row r="4912" spans="26:26">
      <c r="Z4912" s="205"/>
    </row>
    <row r="4913" spans="26:26">
      <c r="Z4913" s="205"/>
    </row>
    <row r="4914" spans="26:26">
      <c r="Z4914" s="205"/>
    </row>
    <row r="4915" spans="26:26">
      <c r="Z4915" s="205"/>
    </row>
    <row r="4916" spans="26:26">
      <c r="Z4916" s="205"/>
    </row>
    <row r="4917" spans="26:26">
      <c r="Z4917" s="205"/>
    </row>
    <row r="4918" spans="26:26">
      <c r="Z4918" s="205"/>
    </row>
    <row r="4919" spans="26:26">
      <c r="Z4919" s="205"/>
    </row>
    <row r="4920" spans="26:26">
      <c r="Z4920" s="205"/>
    </row>
    <row r="4921" spans="26:26">
      <c r="Z4921" s="205"/>
    </row>
    <row r="4922" spans="26:26">
      <c r="Z4922" s="205"/>
    </row>
    <row r="4923" spans="26:26">
      <c r="Z4923" s="205"/>
    </row>
    <row r="4924" spans="26:26">
      <c r="Z4924" s="205"/>
    </row>
    <row r="4925" spans="26:26">
      <c r="Z4925" s="205"/>
    </row>
    <row r="4926" spans="26:26">
      <c r="Z4926" s="205"/>
    </row>
    <row r="4927" spans="26:26">
      <c r="Z4927" s="205"/>
    </row>
    <row r="4928" spans="26:26">
      <c r="Z4928" s="205"/>
    </row>
    <row r="4929" spans="26:26">
      <c r="Z4929" s="205"/>
    </row>
    <row r="4930" spans="26:26">
      <c r="Z4930" s="205"/>
    </row>
    <row r="4931" spans="26:26">
      <c r="Z4931" s="205"/>
    </row>
    <row r="4932" spans="26:26">
      <c r="Z4932" s="205"/>
    </row>
    <row r="4933" spans="26:26">
      <c r="Z4933" s="205"/>
    </row>
    <row r="4934" spans="26:26">
      <c r="Z4934" s="205"/>
    </row>
    <row r="4935" spans="26:26">
      <c r="Z4935" s="205"/>
    </row>
    <row r="4936" spans="26:26">
      <c r="Z4936" s="205"/>
    </row>
    <row r="4937" spans="26:26">
      <c r="Z4937" s="205"/>
    </row>
    <row r="4938" spans="26:26">
      <c r="Z4938" s="205"/>
    </row>
    <row r="4939" spans="26:26">
      <c r="Z4939" s="205"/>
    </row>
    <row r="4940" spans="26:26">
      <c r="Z4940" s="205"/>
    </row>
    <row r="4941" spans="26:26">
      <c r="Z4941" s="205"/>
    </row>
    <row r="4942" spans="26:26">
      <c r="Z4942" s="205"/>
    </row>
    <row r="4943" spans="26:26">
      <c r="Z4943" s="205"/>
    </row>
    <row r="4944" spans="26:26">
      <c r="Z4944" s="205"/>
    </row>
    <row r="4945" spans="26:26">
      <c r="Z4945" s="205"/>
    </row>
    <row r="4946" spans="26:26">
      <c r="Z4946" s="205"/>
    </row>
    <row r="4947" spans="26:26">
      <c r="Z4947" s="205"/>
    </row>
    <row r="4948" spans="26:26">
      <c r="Z4948" s="205"/>
    </row>
    <row r="4949" spans="26:26">
      <c r="Z4949" s="205"/>
    </row>
    <row r="4950" spans="26:26">
      <c r="Z4950" s="205"/>
    </row>
    <row r="4951" spans="26:26">
      <c r="Z4951" s="205"/>
    </row>
    <row r="4952" spans="26:26">
      <c r="Z4952" s="205"/>
    </row>
    <row r="4953" spans="26:26">
      <c r="Z4953" s="205"/>
    </row>
    <row r="4954" spans="26:26">
      <c r="Z4954" s="205"/>
    </row>
    <row r="4955" spans="26:26">
      <c r="Z4955" s="205"/>
    </row>
    <row r="4956" spans="26:26">
      <c r="Z4956" s="205"/>
    </row>
    <row r="4957" spans="26:26">
      <c r="Z4957" s="205"/>
    </row>
    <row r="4958" spans="26:26">
      <c r="Z4958" s="205"/>
    </row>
    <row r="4959" spans="26:26">
      <c r="Z4959" s="205"/>
    </row>
    <row r="4960" spans="26:26">
      <c r="Z4960" s="205"/>
    </row>
    <row r="4961" spans="26:26">
      <c r="Z4961" s="205"/>
    </row>
    <row r="4962" spans="26:26">
      <c r="Z4962" s="205"/>
    </row>
    <row r="4963" spans="26:26">
      <c r="Z4963" s="205"/>
    </row>
    <row r="4964" spans="26:26">
      <c r="Z4964" s="205"/>
    </row>
    <row r="4965" spans="26:26">
      <c r="Z4965" s="205"/>
    </row>
    <row r="4966" spans="26:26">
      <c r="Z4966" s="205"/>
    </row>
    <row r="4967" spans="26:26">
      <c r="Z4967" s="205"/>
    </row>
    <row r="4968" spans="26:26">
      <c r="Z4968" s="205"/>
    </row>
    <row r="4969" spans="26:26">
      <c r="Z4969" s="205"/>
    </row>
    <row r="4970" spans="26:26">
      <c r="Z4970" s="205"/>
    </row>
    <row r="4971" spans="26:26">
      <c r="Z4971" s="205"/>
    </row>
    <row r="4972" spans="26:26">
      <c r="Z4972" s="205"/>
    </row>
    <row r="4973" spans="26:26">
      <c r="Z4973" s="205"/>
    </row>
    <row r="4974" spans="26:26">
      <c r="Z4974" s="205"/>
    </row>
    <row r="4975" spans="26:26">
      <c r="Z4975" s="205"/>
    </row>
    <row r="4976" spans="26:26">
      <c r="Z4976" s="205"/>
    </row>
    <row r="4977" spans="26:26">
      <c r="Z4977" s="205"/>
    </row>
    <row r="4978" spans="26:26">
      <c r="Z4978" s="205"/>
    </row>
    <row r="4979" spans="26:26">
      <c r="Z4979" s="205"/>
    </row>
    <row r="4980" spans="26:26">
      <c r="Z4980" s="205"/>
    </row>
    <row r="4981" spans="26:26">
      <c r="Z4981" s="205"/>
    </row>
    <row r="4982" spans="26:26">
      <c r="Z4982" s="205"/>
    </row>
    <row r="4983" spans="26:26">
      <c r="Z4983" s="205"/>
    </row>
    <row r="4984" spans="26:26">
      <c r="Z4984" s="205"/>
    </row>
    <row r="4985" spans="26:26">
      <c r="Z4985" s="205"/>
    </row>
    <row r="4986" spans="26:26">
      <c r="Z4986" s="205"/>
    </row>
    <row r="4987" spans="26:26">
      <c r="Z4987" s="205"/>
    </row>
    <row r="4988" spans="26:26">
      <c r="Z4988" s="205"/>
    </row>
    <row r="4989" spans="26:26">
      <c r="Z4989" s="205"/>
    </row>
    <row r="4990" spans="26:26">
      <c r="Z4990" s="205"/>
    </row>
    <row r="4991" spans="26:26">
      <c r="Z4991" s="205"/>
    </row>
    <row r="4992" spans="26:26">
      <c r="Z4992" s="205"/>
    </row>
    <row r="4993" spans="26:26">
      <c r="Z4993" s="205"/>
    </row>
    <row r="4994" spans="26:26">
      <c r="Z4994" s="205"/>
    </row>
    <row r="4995" spans="26:26">
      <c r="Z4995" s="205"/>
    </row>
    <row r="4996" spans="26:26">
      <c r="Z4996" s="205"/>
    </row>
    <row r="4997" spans="26:26">
      <c r="Z4997" s="205"/>
    </row>
    <row r="4998" spans="26:26">
      <c r="Z4998" s="205"/>
    </row>
    <row r="4999" spans="26:26">
      <c r="Z4999" s="205"/>
    </row>
    <row r="5000" spans="26:26">
      <c r="Z5000" s="205"/>
    </row>
    <row r="5001" spans="26:26">
      <c r="Z5001" s="205"/>
    </row>
    <row r="5002" spans="26:26">
      <c r="Z5002" s="205"/>
    </row>
    <row r="5003" spans="26:26">
      <c r="Z5003" s="205"/>
    </row>
    <row r="5004" spans="26:26">
      <c r="Z5004" s="205"/>
    </row>
    <row r="5005" spans="26:26">
      <c r="Z5005" s="205"/>
    </row>
    <row r="5006" spans="26:26">
      <c r="Z5006" s="205"/>
    </row>
    <row r="5007" spans="26:26">
      <c r="Z5007" s="205"/>
    </row>
    <row r="5008" spans="26:26">
      <c r="Z5008" s="205"/>
    </row>
    <row r="5009" spans="26:26">
      <c r="Z5009" s="205"/>
    </row>
    <row r="5010" spans="26:26">
      <c r="Z5010" s="205"/>
    </row>
    <row r="5011" spans="26:26">
      <c r="Z5011" s="205"/>
    </row>
    <row r="5012" spans="26:26">
      <c r="Z5012" s="205"/>
    </row>
    <row r="5013" spans="26:26">
      <c r="Z5013" s="205"/>
    </row>
    <row r="5014" spans="26:26">
      <c r="Z5014" s="205"/>
    </row>
    <row r="5015" spans="26:26">
      <c r="Z5015" s="205"/>
    </row>
    <row r="5016" spans="26:26">
      <c r="Z5016" s="205"/>
    </row>
    <row r="5017" spans="26:26">
      <c r="Z5017" s="205"/>
    </row>
    <row r="5018" spans="26:26">
      <c r="Z5018" s="205"/>
    </row>
    <row r="5019" spans="26:26">
      <c r="Z5019" s="205"/>
    </row>
    <row r="5020" spans="26:26">
      <c r="Z5020" s="205"/>
    </row>
    <row r="5021" spans="26:26">
      <c r="Z5021" s="205"/>
    </row>
    <row r="5022" spans="26:26">
      <c r="Z5022" s="205"/>
    </row>
    <row r="5023" spans="26:26">
      <c r="Z5023" s="205"/>
    </row>
    <row r="5024" spans="26:26">
      <c r="Z5024" s="205"/>
    </row>
    <row r="5025" spans="26:26">
      <c r="Z5025" s="205"/>
    </row>
    <row r="5026" spans="26:26">
      <c r="Z5026" s="205"/>
    </row>
    <row r="5027" spans="26:26">
      <c r="Z5027" s="205"/>
    </row>
    <row r="5028" spans="26:26">
      <c r="Z5028" s="205"/>
    </row>
    <row r="5029" spans="26:26">
      <c r="Z5029" s="205"/>
    </row>
    <row r="5030" spans="26:26">
      <c r="Z5030" s="205"/>
    </row>
    <row r="5031" spans="26:26">
      <c r="Z5031" s="205"/>
    </row>
    <row r="5032" spans="26:26">
      <c r="Z5032" s="205"/>
    </row>
    <row r="5033" spans="26:26">
      <c r="Z5033" s="205"/>
    </row>
    <row r="5034" spans="26:26">
      <c r="Z5034" s="205"/>
    </row>
    <row r="5035" spans="26:26">
      <c r="Z5035" s="205"/>
    </row>
    <row r="5036" spans="26:26">
      <c r="Z5036" s="205"/>
    </row>
    <row r="5037" spans="26:26">
      <c r="Z5037" s="205"/>
    </row>
    <row r="5038" spans="26:26">
      <c r="Z5038" s="205"/>
    </row>
    <row r="5039" spans="26:26">
      <c r="Z5039" s="205"/>
    </row>
    <row r="5040" spans="26:26">
      <c r="Z5040" s="205"/>
    </row>
    <row r="5041" spans="26:26">
      <c r="Z5041" s="205"/>
    </row>
    <row r="5042" spans="26:26">
      <c r="Z5042" s="205"/>
    </row>
    <row r="5043" spans="26:26">
      <c r="Z5043" s="205"/>
    </row>
    <row r="5044" spans="26:26">
      <c r="Z5044" s="205"/>
    </row>
    <row r="5045" spans="26:26">
      <c r="Z5045" s="205"/>
    </row>
    <row r="5046" spans="26:26">
      <c r="Z5046" s="205"/>
    </row>
    <row r="5047" spans="26:26">
      <c r="Z5047" s="205"/>
    </row>
    <row r="5048" spans="26:26">
      <c r="Z5048" s="205"/>
    </row>
    <row r="5049" spans="26:26">
      <c r="Z5049" s="205"/>
    </row>
    <row r="5050" spans="26:26">
      <c r="Z5050" s="205"/>
    </row>
    <row r="5051" spans="26:26">
      <c r="Z5051" s="205"/>
    </row>
    <row r="5052" spans="26:26">
      <c r="Z5052" s="205"/>
    </row>
    <row r="5053" spans="26:26">
      <c r="Z5053" s="205"/>
    </row>
    <row r="5054" spans="26:26">
      <c r="Z5054" s="205"/>
    </row>
    <row r="5055" spans="26:26">
      <c r="Z5055" s="205"/>
    </row>
    <row r="5056" spans="26:26">
      <c r="Z5056" s="205"/>
    </row>
    <row r="5057" spans="26:26">
      <c r="Z5057" s="205"/>
    </row>
    <row r="5058" spans="26:26">
      <c r="Z5058" s="205"/>
    </row>
    <row r="5059" spans="26:26">
      <c r="Z5059" s="205"/>
    </row>
    <row r="5060" spans="26:26">
      <c r="Z5060" s="205"/>
    </row>
    <row r="5061" spans="26:26">
      <c r="Z5061" s="205"/>
    </row>
    <row r="5062" spans="26:26">
      <c r="Z5062" s="205"/>
    </row>
    <row r="5063" spans="26:26">
      <c r="Z5063" s="205"/>
    </row>
    <row r="5064" spans="26:26">
      <c r="Z5064" s="205"/>
    </row>
    <row r="5065" spans="26:26">
      <c r="Z5065" s="205"/>
    </row>
    <row r="5066" spans="26:26">
      <c r="Z5066" s="205"/>
    </row>
    <row r="5067" spans="26:26">
      <c r="Z5067" s="205"/>
    </row>
    <row r="5068" spans="26:26">
      <c r="Z5068" s="205"/>
    </row>
    <row r="5069" spans="26:26">
      <c r="Z5069" s="205"/>
    </row>
    <row r="5070" spans="26:26">
      <c r="Z5070" s="205"/>
    </row>
    <row r="5071" spans="26:26">
      <c r="Z5071" s="205"/>
    </row>
    <row r="5072" spans="26:26">
      <c r="Z5072" s="205"/>
    </row>
    <row r="5073" spans="26:26">
      <c r="Z5073" s="205"/>
    </row>
    <row r="5074" spans="26:26">
      <c r="Z5074" s="205"/>
    </row>
    <row r="5075" spans="26:26">
      <c r="Z5075" s="205"/>
    </row>
    <row r="5076" spans="26:26">
      <c r="Z5076" s="205"/>
    </row>
    <row r="5077" spans="26:26">
      <c r="Z5077" s="205"/>
    </row>
    <row r="5078" spans="26:26">
      <c r="Z5078" s="205"/>
    </row>
    <row r="5079" spans="26:26">
      <c r="Z5079" s="205"/>
    </row>
    <row r="5080" spans="26:26">
      <c r="Z5080" s="205"/>
    </row>
    <row r="5081" spans="26:26">
      <c r="Z5081" s="205"/>
    </row>
    <row r="5082" spans="26:26">
      <c r="Z5082" s="205"/>
    </row>
    <row r="5083" spans="26:26">
      <c r="Z5083" s="205"/>
    </row>
    <row r="5084" spans="26:26">
      <c r="Z5084" s="205"/>
    </row>
    <row r="5085" spans="26:26">
      <c r="Z5085" s="205"/>
    </row>
    <row r="5086" spans="26:26">
      <c r="Z5086" s="205"/>
    </row>
    <row r="5087" spans="26:26">
      <c r="Z5087" s="205"/>
    </row>
    <row r="5088" spans="26:26">
      <c r="Z5088" s="205"/>
    </row>
    <row r="5089" spans="26:26">
      <c r="Z5089" s="205"/>
    </row>
    <row r="5090" spans="26:26">
      <c r="Z5090" s="205"/>
    </row>
    <row r="5091" spans="26:26">
      <c r="Z5091" s="205"/>
    </row>
    <row r="5092" spans="26:26">
      <c r="Z5092" s="205"/>
    </row>
    <row r="5093" spans="26:26">
      <c r="Z5093" s="205"/>
    </row>
    <row r="5094" spans="26:26">
      <c r="Z5094" s="205"/>
    </row>
    <row r="5095" spans="26:26">
      <c r="Z5095" s="205"/>
    </row>
    <row r="5096" spans="26:26">
      <c r="Z5096" s="205"/>
    </row>
    <row r="5097" spans="26:26">
      <c r="Z5097" s="205"/>
    </row>
    <row r="5098" spans="26:26">
      <c r="Z5098" s="205"/>
    </row>
    <row r="5099" spans="26:26">
      <c r="Z5099" s="205"/>
    </row>
    <row r="5100" spans="26:26">
      <c r="Z5100" s="205"/>
    </row>
    <row r="5101" spans="26:26">
      <c r="Z5101" s="205"/>
    </row>
    <row r="5102" spans="26:26">
      <c r="Z5102" s="205"/>
    </row>
    <row r="5103" spans="26:26">
      <c r="Z5103" s="205"/>
    </row>
    <row r="5104" spans="26:26">
      <c r="Z5104" s="205"/>
    </row>
    <row r="5105" spans="26:26">
      <c r="Z5105" s="205"/>
    </row>
    <row r="5106" spans="26:26">
      <c r="Z5106" s="205"/>
    </row>
    <row r="5107" spans="26:26">
      <c r="Z5107" s="205"/>
    </row>
    <row r="5108" spans="26:26">
      <c r="Z5108" s="205"/>
    </row>
    <row r="5109" spans="26:26">
      <c r="Z5109" s="205"/>
    </row>
    <row r="5110" spans="26:26">
      <c r="Z5110" s="205"/>
    </row>
    <row r="5111" spans="26:26">
      <c r="Z5111" s="205"/>
    </row>
    <row r="5112" spans="26:26">
      <c r="Z5112" s="205"/>
    </row>
    <row r="5113" spans="26:26">
      <c r="Z5113" s="205"/>
    </row>
    <row r="5114" spans="26:26">
      <c r="Z5114" s="205"/>
    </row>
    <row r="5115" spans="26:26">
      <c r="Z5115" s="205"/>
    </row>
    <row r="5116" spans="26:26">
      <c r="Z5116" s="205"/>
    </row>
    <row r="5117" spans="26:26">
      <c r="Z5117" s="205"/>
    </row>
    <row r="5118" spans="26:26">
      <c r="Z5118" s="205"/>
    </row>
    <row r="5119" spans="26:26">
      <c r="Z5119" s="205"/>
    </row>
    <row r="5120" spans="26:26">
      <c r="Z5120" s="205"/>
    </row>
    <row r="5121" spans="26:26">
      <c r="Z5121" s="205"/>
    </row>
    <row r="5122" spans="26:26">
      <c r="Z5122" s="205"/>
    </row>
    <row r="5123" spans="26:26">
      <c r="Z5123" s="205"/>
    </row>
    <row r="5124" spans="26:26">
      <c r="Z5124" s="205"/>
    </row>
    <row r="5125" spans="26:26">
      <c r="Z5125" s="205"/>
    </row>
    <row r="5126" spans="26:26">
      <c r="Z5126" s="205"/>
    </row>
    <row r="5127" spans="26:26">
      <c r="Z5127" s="205"/>
    </row>
    <row r="5128" spans="26:26">
      <c r="Z5128" s="205"/>
    </row>
    <row r="5129" spans="26:26">
      <c r="Z5129" s="205"/>
    </row>
    <row r="5130" spans="26:26">
      <c r="Z5130" s="205"/>
    </row>
    <row r="5131" spans="26:26">
      <c r="Z5131" s="205"/>
    </row>
    <row r="5132" spans="26:26">
      <c r="Z5132" s="205"/>
    </row>
    <row r="5133" spans="26:26">
      <c r="Z5133" s="205"/>
    </row>
    <row r="5134" spans="26:26">
      <c r="Z5134" s="205"/>
    </row>
    <row r="5135" spans="26:26">
      <c r="Z5135" s="205"/>
    </row>
    <row r="5136" spans="26:26">
      <c r="Z5136" s="205"/>
    </row>
    <row r="5137" spans="26:26">
      <c r="Z5137" s="205"/>
    </row>
    <row r="5138" spans="26:26">
      <c r="Z5138" s="205"/>
    </row>
    <row r="5139" spans="26:26">
      <c r="Z5139" s="205"/>
    </row>
    <row r="5140" spans="26:26">
      <c r="Z5140" s="205"/>
    </row>
    <row r="5141" spans="26:26">
      <c r="Z5141" s="205"/>
    </row>
    <row r="5142" spans="26:26">
      <c r="Z5142" s="205"/>
    </row>
    <row r="5143" spans="26:26">
      <c r="Z5143" s="205"/>
    </row>
    <row r="5144" spans="26:26">
      <c r="Z5144" s="205"/>
    </row>
    <row r="5145" spans="26:26">
      <c r="Z5145" s="205"/>
    </row>
    <row r="5146" spans="26:26">
      <c r="Z5146" s="205"/>
    </row>
    <row r="5147" spans="26:26">
      <c r="Z5147" s="205"/>
    </row>
    <row r="5148" spans="26:26">
      <c r="Z5148" s="205"/>
    </row>
    <row r="5149" spans="26:26">
      <c r="Z5149" s="205"/>
    </row>
    <row r="5150" spans="26:26">
      <c r="Z5150" s="205"/>
    </row>
    <row r="5151" spans="26:26">
      <c r="Z5151" s="205"/>
    </row>
    <row r="5152" spans="26:26">
      <c r="Z5152" s="205"/>
    </row>
    <row r="5153" spans="26:26">
      <c r="Z5153" s="205"/>
    </row>
    <row r="5154" spans="26:26">
      <c r="Z5154" s="205"/>
    </row>
    <row r="5155" spans="26:26">
      <c r="Z5155" s="205"/>
    </row>
    <row r="5156" spans="26:26">
      <c r="Z5156" s="205"/>
    </row>
    <row r="5157" spans="26:26">
      <c r="Z5157" s="205"/>
    </row>
    <row r="5158" spans="26:26">
      <c r="Z5158" s="205"/>
    </row>
    <row r="5159" spans="26:26">
      <c r="Z5159" s="205"/>
    </row>
    <row r="5160" spans="26:26">
      <c r="Z5160" s="205"/>
    </row>
    <row r="5161" spans="26:26">
      <c r="Z5161" s="205"/>
    </row>
    <row r="5162" spans="26:26">
      <c r="Z5162" s="205"/>
    </row>
    <row r="5163" spans="26:26">
      <c r="Z5163" s="205"/>
    </row>
    <row r="5164" spans="26:26">
      <c r="Z5164" s="205"/>
    </row>
    <row r="5165" spans="26:26">
      <c r="Z5165" s="205"/>
    </row>
    <row r="5166" spans="26:26">
      <c r="Z5166" s="205"/>
    </row>
    <row r="5167" spans="26:26">
      <c r="Z5167" s="205"/>
    </row>
    <row r="5168" spans="26:26">
      <c r="Z5168" s="205"/>
    </row>
    <row r="5169" spans="26:26">
      <c r="Z5169" s="205"/>
    </row>
    <row r="5170" spans="26:26">
      <c r="Z5170" s="205"/>
    </row>
    <row r="5171" spans="26:26">
      <c r="Z5171" s="205"/>
    </row>
    <row r="5172" spans="26:26">
      <c r="Z5172" s="205"/>
    </row>
    <row r="5173" spans="26:26">
      <c r="Z5173" s="205"/>
    </row>
    <row r="5174" spans="26:26">
      <c r="Z5174" s="205"/>
    </row>
    <row r="5175" spans="26:26">
      <c r="Z5175" s="205"/>
    </row>
    <row r="5176" spans="26:26">
      <c r="Z5176" s="205"/>
    </row>
    <row r="5177" spans="26:26">
      <c r="Z5177" s="205"/>
    </row>
    <row r="5178" spans="26:26">
      <c r="Z5178" s="205"/>
    </row>
    <row r="5179" spans="26:26">
      <c r="Z5179" s="205"/>
    </row>
    <row r="5180" spans="26:26">
      <c r="Z5180" s="205"/>
    </row>
    <row r="5181" spans="26:26">
      <c r="Z5181" s="205"/>
    </row>
    <row r="5182" spans="26:26">
      <c r="Z5182" s="205"/>
    </row>
    <row r="5183" spans="26:26">
      <c r="Z5183" s="205"/>
    </row>
    <row r="5184" spans="26:26">
      <c r="Z5184" s="205"/>
    </row>
    <row r="5185" spans="26:26">
      <c r="Z5185" s="205"/>
    </row>
    <row r="5186" spans="26:26">
      <c r="Z5186" s="205"/>
    </row>
    <row r="5187" spans="26:26">
      <c r="Z5187" s="205"/>
    </row>
    <row r="5188" spans="26:26">
      <c r="Z5188" s="205"/>
    </row>
    <row r="5189" spans="26:26">
      <c r="Z5189" s="205"/>
    </row>
    <row r="5190" spans="26:26">
      <c r="Z5190" s="205"/>
    </row>
    <row r="5191" spans="26:26">
      <c r="Z5191" s="205"/>
    </row>
    <row r="5192" spans="26:26">
      <c r="Z5192" s="205"/>
    </row>
    <row r="5193" spans="26:26">
      <c r="Z5193" s="205"/>
    </row>
    <row r="5194" spans="26:26">
      <c r="Z5194" s="205"/>
    </row>
    <row r="5195" spans="26:26">
      <c r="Z5195" s="205"/>
    </row>
    <row r="5196" spans="26:26">
      <c r="Z5196" s="205"/>
    </row>
    <row r="5197" spans="26:26">
      <c r="Z5197" s="205"/>
    </row>
    <row r="5198" spans="26:26">
      <c r="Z5198" s="205"/>
    </row>
    <row r="5199" spans="26:26">
      <c r="Z5199" s="205"/>
    </row>
    <row r="5200" spans="26:26">
      <c r="Z5200" s="205"/>
    </row>
    <row r="5201" spans="26:26">
      <c r="Z5201" s="205"/>
    </row>
    <row r="5202" spans="26:26">
      <c r="Z5202" s="205"/>
    </row>
    <row r="5203" spans="26:26">
      <c r="Z5203" s="205"/>
    </row>
    <row r="5204" spans="26:26">
      <c r="Z5204" s="205"/>
    </row>
    <row r="5205" spans="26:26">
      <c r="Z5205" s="205"/>
    </row>
    <row r="5206" spans="26:26">
      <c r="Z5206" s="205"/>
    </row>
    <row r="5207" spans="26:26">
      <c r="Z5207" s="205"/>
    </row>
    <row r="5208" spans="26:26">
      <c r="Z5208" s="205"/>
    </row>
    <row r="5209" spans="26:26">
      <c r="Z5209" s="205"/>
    </row>
    <row r="5210" spans="26:26">
      <c r="Z5210" s="205"/>
    </row>
    <row r="5211" spans="26:26">
      <c r="Z5211" s="205"/>
    </row>
    <row r="5212" spans="26:26">
      <c r="Z5212" s="205"/>
    </row>
    <row r="5213" spans="26:26">
      <c r="Z5213" s="205"/>
    </row>
    <row r="5214" spans="26:26">
      <c r="Z5214" s="205"/>
    </row>
    <row r="5215" spans="26:26">
      <c r="Z5215" s="205"/>
    </row>
    <row r="5216" spans="26:26">
      <c r="Z5216" s="205"/>
    </row>
    <row r="5217" spans="26:26">
      <c r="Z5217" s="205"/>
    </row>
    <row r="5218" spans="26:26">
      <c r="Z5218" s="205"/>
    </row>
    <row r="5219" spans="26:26">
      <c r="Z5219" s="205"/>
    </row>
    <row r="5220" spans="26:26">
      <c r="Z5220" s="205"/>
    </row>
    <row r="5221" spans="26:26">
      <c r="Z5221" s="205"/>
    </row>
    <row r="5222" spans="26:26">
      <c r="Z5222" s="205"/>
    </row>
    <row r="5223" spans="26:26">
      <c r="Z5223" s="205"/>
    </row>
    <row r="5224" spans="26:26">
      <c r="Z5224" s="205"/>
    </row>
    <row r="5225" spans="26:26">
      <c r="Z5225" s="205"/>
    </row>
    <row r="5226" spans="26:26">
      <c r="Z5226" s="205"/>
    </row>
    <row r="5227" spans="26:26">
      <c r="Z5227" s="205"/>
    </row>
    <row r="5228" spans="26:26">
      <c r="Z5228" s="205"/>
    </row>
    <row r="5229" spans="26:26">
      <c r="Z5229" s="205"/>
    </row>
    <row r="5230" spans="26:26">
      <c r="Z5230" s="205"/>
    </row>
    <row r="5231" spans="26:26">
      <c r="Z5231" s="205"/>
    </row>
    <row r="5232" spans="26:26">
      <c r="Z5232" s="205"/>
    </row>
    <row r="5233" spans="26:26">
      <c r="Z5233" s="205"/>
    </row>
    <row r="5234" spans="26:26">
      <c r="Z5234" s="205"/>
    </row>
    <row r="5235" spans="26:26">
      <c r="Z5235" s="205"/>
    </row>
    <row r="5236" spans="26:26">
      <c r="Z5236" s="205"/>
    </row>
    <row r="5237" spans="26:26">
      <c r="Z5237" s="205"/>
    </row>
    <row r="5238" spans="26:26">
      <c r="Z5238" s="205"/>
    </row>
    <row r="5239" spans="26:26">
      <c r="Z5239" s="205"/>
    </row>
    <row r="5240" spans="26:26">
      <c r="Z5240" s="205"/>
    </row>
    <row r="5241" spans="26:26">
      <c r="Z5241" s="205"/>
    </row>
    <row r="5242" spans="26:26">
      <c r="Z5242" s="205"/>
    </row>
    <row r="5243" spans="26:26">
      <c r="Z5243" s="205"/>
    </row>
    <row r="5244" spans="26:26">
      <c r="Z5244" s="205"/>
    </row>
    <row r="5245" spans="26:26">
      <c r="Z5245" s="205"/>
    </row>
    <row r="5246" spans="26:26">
      <c r="Z5246" s="205"/>
    </row>
    <row r="5247" spans="26:26">
      <c r="Z5247" s="205"/>
    </row>
    <row r="5248" spans="26:26">
      <c r="Z5248" s="205"/>
    </row>
    <row r="5249" spans="26:26">
      <c r="Z5249" s="205"/>
    </row>
    <row r="5250" spans="26:26">
      <c r="Z5250" s="205"/>
    </row>
    <row r="5251" spans="26:26">
      <c r="Z5251" s="205"/>
    </row>
    <row r="5252" spans="26:26">
      <c r="Z5252" s="205"/>
    </row>
    <row r="5253" spans="26:26">
      <c r="Z5253" s="205"/>
    </row>
    <row r="5254" spans="26:26">
      <c r="Z5254" s="205"/>
    </row>
    <row r="5255" spans="26:26">
      <c r="Z5255" s="205"/>
    </row>
    <row r="5256" spans="26:26">
      <c r="Z5256" s="205"/>
    </row>
    <row r="5257" spans="26:26">
      <c r="Z5257" s="205"/>
    </row>
    <row r="5258" spans="26:26">
      <c r="Z5258" s="205"/>
    </row>
    <row r="5259" spans="26:26">
      <c r="Z5259" s="205"/>
    </row>
    <row r="5260" spans="26:26">
      <c r="Z5260" s="205"/>
    </row>
    <row r="5261" spans="26:26">
      <c r="Z5261" s="205"/>
    </row>
    <row r="5262" spans="26:26">
      <c r="Z5262" s="205"/>
    </row>
    <row r="5263" spans="26:26">
      <c r="Z5263" s="205"/>
    </row>
    <row r="5264" spans="26:26">
      <c r="Z5264" s="205"/>
    </row>
    <row r="5265" spans="26:26">
      <c r="Z5265" s="205"/>
    </row>
    <row r="5266" spans="26:26">
      <c r="Z5266" s="205"/>
    </row>
    <row r="5267" spans="26:26">
      <c r="Z5267" s="205"/>
    </row>
    <row r="5268" spans="26:26">
      <c r="Z5268" s="205"/>
    </row>
    <row r="5269" spans="26:26">
      <c r="Z5269" s="205"/>
    </row>
    <row r="5270" spans="26:26">
      <c r="Z5270" s="205"/>
    </row>
    <row r="5271" spans="26:26">
      <c r="Z5271" s="205"/>
    </row>
    <row r="5272" spans="26:26">
      <c r="Z5272" s="205"/>
    </row>
    <row r="5273" spans="26:26">
      <c r="Z5273" s="205"/>
    </row>
    <row r="5274" spans="26:26">
      <c r="Z5274" s="205"/>
    </row>
    <row r="5275" spans="26:26">
      <c r="Z5275" s="205"/>
    </row>
    <row r="5276" spans="26:26">
      <c r="Z5276" s="205"/>
    </row>
    <row r="5277" spans="26:26">
      <c r="Z5277" s="205"/>
    </row>
    <row r="5278" spans="26:26">
      <c r="Z5278" s="205"/>
    </row>
    <row r="5279" spans="26:26">
      <c r="Z5279" s="205"/>
    </row>
    <row r="5280" spans="26:26">
      <c r="Z5280" s="205"/>
    </row>
    <row r="5281" spans="26:26">
      <c r="Z5281" s="205"/>
    </row>
    <row r="5282" spans="26:26">
      <c r="Z5282" s="205"/>
    </row>
    <row r="5283" spans="26:26">
      <c r="Z5283" s="205"/>
    </row>
    <row r="5284" spans="26:26">
      <c r="Z5284" s="205"/>
    </row>
    <row r="5285" spans="26:26">
      <c r="Z5285" s="205"/>
    </row>
    <row r="5286" spans="26:26">
      <c r="Z5286" s="205"/>
    </row>
    <row r="5287" spans="26:26">
      <c r="Z5287" s="205"/>
    </row>
    <row r="5288" spans="26:26">
      <c r="Z5288" s="205"/>
    </row>
    <row r="5289" spans="26:26">
      <c r="Z5289" s="205"/>
    </row>
    <row r="5290" spans="26:26">
      <c r="Z5290" s="205"/>
    </row>
    <row r="5291" spans="26:26">
      <c r="Z5291" s="205"/>
    </row>
    <row r="5292" spans="26:26">
      <c r="Z5292" s="205"/>
    </row>
    <row r="5293" spans="26:26">
      <c r="Z5293" s="205"/>
    </row>
    <row r="5294" spans="26:26">
      <c r="Z5294" s="205"/>
    </row>
    <row r="5295" spans="26:26">
      <c r="Z5295" s="205"/>
    </row>
    <row r="5296" spans="26:26">
      <c r="Z5296" s="205"/>
    </row>
    <row r="5297" spans="26:26">
      <c r="Z5297" s="205"/>
    </row>
    <row r="5298" spans="26:26">
      <c r="Z5298" s="205"/>
    </row>
    <row r="5299" spans="26:26">
      <c r="Z5299" s="205"/>
    </row>
    <row r="5300" spans="26:26">
      <c r="Z5300" s="205"/>
    </row>
    <row r="5301" spans="26:26">
      <c r="Z5301" s="205"/>
    </row>
    <row r="5302" spans="26:26">
      <c r="Z5302" s="205"/>
    </row>
    <row r="5303" spans="26:26">
      <c r="Z5303" s="205"/>
    </row>
    <row r="5304" spans="26:26">
      <c r="Z5304" s="205"/>
    </row>
    <row r="5305" spans="26:26">
      <c r="Z5305" s="205"/>
    </row>
    <row r="5306" spans="26:26">
      <c r="Z5306" s="205"/>
    </row>
    <row r="5307" spans="26:26">
      <c r="Z5307" s="205"/>
    </row>
    <row r="5308" spans="26:26">
      <c r="Z5308" s="205"/>
    </row>
    <row r="5309" spans="26:26">
      <c r="Z5309" s="205"/>
    </row>
    <row r="5310" spans="26:26">
      <c r="Z5310" s="205"/>
    </row>
    <row r="5311" spans="26:26">
      <c r="Z5311" s="205"/>
    </row>
    <row r="5312" spans="26:26">
      <c r="Z5312" s="205"/>
    </row>
    <row r="5313" spans="26:26">
      <c r="Z5313" s="205"/>
    </row>
    <row r="5314" spans="26:26">
      <c r="Z5314" s="205"/>
    </row>
    <row r="5315" spans="26:26">
      <c r="Z5315" s="205"/>
    </row>
    <row r="5316" spans="26:26">
      <c r="Z5316" s="205"/>
    </row>
    <row r="5317" spans="26:26">
      <c r="Z5317" s="205"/>
    </row>
    <row r="5318" spans="26:26">
      <c r="Z5318" s="205"/>
    </row>
    <row r="5319" spans="26:26">
      <c r="Z5319" s="205"/>
    </row>
    <row r="5320" spans="26:26">
      <c r="Z5320" s="205"/>
    </row>
    <row r="5321" spans="26:26">
      <c r="Z5321" s="205"/>
    </row>
    <row r="5322" spans="26:26">
      <c r="Z5322" s="205"/>
    </row>
    <row r="5323" spans="26:26">
      <c r="Z5323" s="205"/>
    </row>
    <row r="5324" spans="26:26">
      <c r="Z5324" s="205"/>
    </row>
    <row r="5325" spans="26:26">
      <c r="Z5325" s="205"/>
    </row>
    <row r="5326" spans="26:26">
      <c r="Z5326" s="205"/>
    </row>
    <row r="5327" spans="26:26">
      <c r="Z5327" s="205"/>
    </row>
    <row r="5328" spans="26:26">
      <c r="Z5328" s="205"/>
    </row>
    <row r="5329" spans="26:26">
      <c r="Z5329" s="205"/>
    </row>
    <row r="5330" spans="26:26">
      <c r="Z5330" s="205"/>
    </row>
    <row r="5331" spans="26:26">
      <c r="Z5331" s="205"/>
    </row>
    <row r="5332" spans="26:26">
      <c r="Z5332" s="205"/>
    </row>
    <row r="5333" spans="26:26">
      <c r="Z5333" s="205"/>
    </row>
    <row r="5334" spans="26:26">
      <c r="Z5334" s="205"/>
    </row>
    <row r="5335" spans="26:26">
      <c r="Z5335" s="205"/>
    </row>
    <row r="5336" spans="26:26">
      <c r="Z5336" s="205"/>
    </row>
    <row r="5337" spans="26:26">
      <c r="Z5337" s="205"/>
    </row>
    <row r="5338" spans="26:26">
      <c r="Z5338" s="205"/>
    </row>
    <row r="5339" spans="26:26">
      <c r="Z5339" s="205"/>
    </row>
    <row r="5340" spans="26:26">
      <c r="Z5340" s="205"/>
    </row>
    <row r="5341" spans="26:26">
      <c r="Z5341" s="205"/>
    </row>
    <row r="5342" spans="26:26">
      <c r="Z5342" s="205"/>
    </row>
    <row r="5343" spans="26:26">
      <c r="Z5343" s="205"/>
    </row>
    <row r="5344" spans="26:26">
      <c r="Z5344" s="205"/>
    </row>
    <row r="5345" spans="26:26">
      <c r="Z5345" s="205"/>
    </row>
    <row r="5346" spans="26:26">
      <c r="Z5346" s="205"/>
    </row>
    <row r="5347" spans="26:26">
      <c r="Z5347" s="205"/>
    </row>
    <row r="5348" spans="26:26">
      <c r="Z5348" s="205"/>
    </row>
    <row r="5349" spans="26:26">
      <c r="Z5349" s="205"/>
    </row>
    <row r="5350" spans="26:26">
      <c r="Z5350" s="205"/>
    </row>
    <row r="5351" spans="26:26">
      <c r="Z5351" s="205"/>
    </row>
    <row r="5352" spans="26:26">
      <c r="Z5352" s="205"/>
    </row>
    <row r="5353" spans="26:26">
      <c r="Z5353" s="205"/>
    </row>
    <row r="5354" spans="26:26">
      <c r="Z5354" s="205"/>
    </row>
    <row r="5355" spans="26:26">
      <c r="Z5355" s="205"/>
    </row>
    <row r="5356" spans="26:26">
      <c r="Z5356" s="205"/>
    </row>
    <row r="5357" spans="26:26">
      <c r="Z5357" s="205"/>
    </row>
    <row r="5358" spans="26:26">
      <c r="Z5358" s="205"/>
    </row>
    <row r="5359" spans="26:26">
      <c r="Z5359" s="205"/>
    </row>
    <row r="5360" spans="26:26">
      <c r="Z5360" s="205"/>
    </row>
    <row r="5361" spans="26:26">
      <c r="Z5361" s="205"/>
    </row>
    <row r="5362" spans="26:26">
      <c r="Z5362" s="205"/>
    </row>
    <row r="5363" spans="26:26">
      <c r="Z5363" s="205"/>
    </row>
    <row r="5364" spans="26:26">
      <c r="Z5364" s="205"/>
    </row>
    <row r="5365" spans="26:26">
      <c r="Z5365" s="205"/>
    </row>
    <row r="5366" spans="26:26">
      <c r="Z5366" s="205"/>
    </row>
    <row r="5367" spans="26:26">
      <c r="Z5367" s="205"/>
    </row>
    <row r="5368" spans="26:26">
      <c r="Z5368" s="205"/>
    </row>
    <row r="5369" spans="26:26">
      <c r="Z5369" s="205"/>
    </row>
    <row r="5370" spans="26:26">
      <c r="Z5370" s="205"/>
    </row>
    <row r="5371" spans="26:26">
      <c r="Z5371" s="205"/>
    </row>
    <row r="5372" spans="26:26">
      <c r="Z5372" s="205"/>
    </row>
    <row r="5373" spans="26:26">
      <c r="Z5373" s="205"/>
    </row>
    <row r="5374" spans="26:26">
      <c r="Z5374" s="205"/>
    </row>
    <row r="5375" spans="26:26">
      <c r="Z5375" s="205"/>
    </row>
    <row r="5376" spans="26:26">
      <c r="Z5376" s="205"/>
    </row>
    <row r="5377" spans="26:26">
      <c r="Z5377" s="205"/>
    </row>
    <row r="5378" spans="26:26">
      <c r="Z5378" s="205"/>
    </row>
    <row r="5379" spans="26:26">
      <c r="Z5379" s="205"/>
    </row>
    <row r="5380" spans="26:26">
      <c r="Z5380" s="205"/>
    </row>
    <row r="5381" spans="26:26">
      <c r="Z5381" s="205"/>
    </row>
    <row r="5382" spans="26:26">
      <c r="Z5382" s="205"/>
    </row>
    <row r="5383" spans="26:26">
      <c r="Z5383" s="205"/>
    </row>
    <row r="5384" spans="26:26">
      <c r="Z5384" s="205"/>
    </row>
    <row r="5385" spans="26:26">
      <c r="Z5385" s="205"/>
    </row>
    <row r="5386" spans="26:26">
      <c r="Z5386" s="205"/>
    </row>
    <row r="5387" spans="26:26">
      <c r="Z5387" s="205"/>
    </row>
    <row r="5388" spans="26:26">
      <c r="Z5388" s="205"/>
    </row>
    <row r="5389" spans="26:26">
      <c r="Z5389" s="205"/>
    </row>
    <row r="5390" spans="26:26">
      <c r="Z5390" s="205"/>
    </row>
    <row r="5391" spans="26:26">
      <c r="Z5391" s="205"/>
    </row>
    <row r="5392" spans="26:26">
      <c r="Z5392" s="205"/>
    </row>
    <row r="5393" spans="26:26">
      <c r="Z5393" s="205"/>
    </row>
    <row r="5394" spans="26:26">
      <c r="Z5394" s="205"/>
    </row>
    <row r="5395" spans="26:26">
      <c r="Z5395" s="205"/>
    </row>
    <row r="5396" spans="26:26">
      <c r="Z5396" s="205"/>
    </row>
    <row r="5397" spans="26:26">
      <c r="Z5397" s="205"/>
    </row>
    <row r="5398" spans="26:26">
      <c r="Z5398" s="205"/>
    </row>
    <row r="5399" spans="26:26">
      <c r="Z5399" s="205"/>
    </row>
    <row r="5400" spans="26:26">
      <c r="Z5400" s="205"/>
    </row>
    <row r="5401" spans="26:26">
      <c r="Z5401" s="205"/>
    </row>
    <row r="5402" spans="26:26">
      <c r="Z5402" s="205"/>
    </row>
    <row r="5403" spans="26:26">
      <c r="Z5403" s="205"/>
    </row>
    <row r="5404" spans="26:26">
      <c r="Z5404" s="205"/>
    </row>
    <row r="5405" spans="26:26">
      <c r="Z5405" s="205"/>
    </row>
    <row r="5406" spans="26:26">
      <c r="Z5406" s="205"/>
    </row>
    <row r="5407" spans="26:26">
      <c r="Z5407" s="205"/>
    </row>
    <row r="5408" spans="26:26">
      <c r="Z5408" s="205"/>
    </row>
    <row r="5409" spans="26:26">
      <c r="Z5409" s="205"/>
    </row>
    <row r="5410" spans="26:26">
      <c r="Z5410" s="205"/>
    </row>
    <row r="5411" spans="26:26">
      <c r="Z5411" s="205"/>
    </row>
    <row r="5412" spans="26:26">
      <c r="Z5412" s="205"/>
    </row>
    <row r="5413" spans="26:26">
      <c r="Z5413" s="205"/>
    </row>
    <row r="5414" spans="26:26">
      <c r="Z5414" s="205"/>
    </row>
    <row r="5415" spans="26:26">
      <c r="Z5415" s="205"/>
    </row>
    <row r="5416" spans="26:26">
      <c r="Z5416" s="205"/>
    </row>
    <row r="5417" spans="26:26">
      <c r="Z5417" s="205"/>
    </row>
    <row r="5418" spans="26:26">
      <c r="Z5418" s="205"/>
    </row>
    <row r="5419" spans="26:26">
      <c r="Z5419" s="205"/>
    </row>
    <row r="5420" spans="26:26">
      <c r="Z5420" s="205"/>
    </row>
    <row r="5421" spans="26:26">
      <c r="Z5421" s="205"/>
    </row>
    <row r="5422" spans="26:26">
      <c r="Z5422" s="205"/>
    </row>
    <row r="5423" spans="26:26">
      <c r="Z5423" s="205"/>
    </row>
    <row r="5424" spans="26:26">
      <c r="Z5424" s="205"/>
    </row>
    <row r="5425" spans="26:26">
      <c r="Z5425" s="205"/>
    </row>
    <row r="5426" spans="26:26">
      <c r="Z5426" s="205"/>
    </row>
    <row r="5427" spans="26:26">
      <c r="Z5427" s="205"/>
    </row>
    <row r="5428" spans="26:26">
      <c r="Z5428" s="205"/>
    </row>
    <row r="5429" spans="26:26">
      <c r="Z5429" s="205"/>
    </row>
    <row r="5430" spans="26:26">
      <c r="Z5430" s="205"/>
    </row>
    <row r="5431" spans="26:26">
      <c r="Z5431" s="205"/>
    </row>
    <row r="5432" spans="26:26">
      <c r="Z5432" s="205"/>
    </row>
    <row r="5433" spans="26:26">
      <c r="Z5433" s="205"/>
    </row>
    <row r="5434" spans="26:26">
      <c r="Z5434" s="205"/>
    </row>
    <row r="5435" spans="26:26">
      <c r="Z5435" s="205"/>
    </row>
    <row r="5436" spans="26:26">
      <c r="Z5436" s="205"/>
    </row>
    <row r="5437" spans="26:26">
      <c r="Z5437" s="205"/>
    </row>
    <row r="5438" spans="26:26">
      <c r="Z5438" s="205"/>
    </row>
    <row r="5439" spans="26:26">
      <c r="Z5439" s="205"/>
    </row>
    <row r="5440" spans="26:26">
      <c r="Z5440" s="205"/>
    </row>
    <row r="5441" spans="26:26">
      <c r="Z5441" s="205"/>
    </row>
    <row r="5442" spans="26:26">
      <c r="Z5442" s="205"/>
    </row>
    <row r="5443" spans="26:26">
      <c r="Z5443" s="205"/>
    </row>
    <row r="5444" spans="26:26">
      <c r="Z5444" s="205"/>
    </row>
    <row r="5445" spans="26:26">
      <c r="Z5445" s="205"/>
    </row>
    <row r="5446" spans="26:26">
      <c r="Z5446" s="205"/>
    </row>
    <row r="5447" spans="26:26">
      <c r="Z5447" s="205"/>
    </row>
    <row r="5448" spans="26:26">
      <c r="Z5448" s="205"/>
    </row>
    <row r="5449" spans="26:26">
      <c r="Z5449" s="205"/>
    </row>
    <row r="5450" spans="26:26">
      <c r="Z5450" s="205"/>
    </row>
    <row r="5451" spans="26:26">
      <c r="Z5451" s="205"/>
    </row>
    <row r="5452" spans="26:26">
      <c r="Z5452" s="205"/>
    </row>
    <row r="5453" spans="26:26">
      <c r="Z5453" s="205"/>
    </row>
    <row r="5454" spans="26:26">
      <c r="Z5454" s="205"/>
    </row>
    <row r="5455" spans="26:26">
      <c r="Z5455" s="205"/>
    </row>
    <row r="5456" spans="26:26">
      <c r="Z5456" s="205"/>
    </row>
    <row r="5457" spans="26:26">
      <c r="Z5457" s="205"/>
    </row>
    <row r="5458" spans="26:26">
      <c r="Z5458" s="205"/>
    </row>
    <row r="5459" spans="26:26">
      <c r="Z5459" s="205"/>
    </row>
    <row r="5460" spans="26:26">
      <c r="Z5460" s="205"/>
    </row>
    <row r="5461" spans="26:26">
      <c r="Z5461" s="205"/>
    </row>
    <row r="5462" spans="26:26">
      <c r="Z5462" s="205"/>
    </row>
    <row r="5463" spans="26:26">
      <c r="Z5463" s="205"/>
    </row>
    <row r="5464" spans="26:26">
      <c r="Z5464" s="205"/>
    </row>
    <row r="5465" spans="26:26">
      <c r="Z5465" s="205"/>
    </row>
    <row r="5466" spans="26:26">
      <c r="Z5466" s="205"/>
    </row>
    <row r="5467" spans="26:26">
      <c r="Z5467" s="205"/>
    </row>
    <row r="5468" spans="26:26">
      <c r="Z5468" s="205"/>
    </row>
    <row r="5469" spans="26:26">
      <c r="Z5469" s="205"/>
    </row>
    <row r="5470" spans="26:26">
      <c r="Z5470" s="205"/>
    </row>
    <row r="5471" spans="26:26">
      <c r="Z5471" s="205"/>
    </row>
    <row r="5472" spans="26:26">
      <c r="Z5472" s="205"/>
    </row>
    <row r="5473" spans="26:26">
      <c r="Z5473" s="205"/>
    </row>
    <row r="5474" spans="26:26">
      <c r="Z5474" s="205"/>
    </row>
    <row r="5475" spans="26:26">
      <c r="Z5475" s="205"/>
    </row>
    <row r="5476" spans="26:26">
      <c r="Z5476" s="205"/>
    </row>
    <row r="5477" spans="26:26">
      <c r="Z5477" s="205"/>
    </row>
    <row r="5478" spans="26:26">
      <c r="Z5478" s="205"/>
    </row>
    <row r="5479" spans="26:26">
      <c r="Z5479" s="205"/>
    </row>
    <row r="5480" spans="26:26">
      <c r="Z5480" s="205"/>
    </row>
    <row r="5481" spans="26:26">
      <c r="Z5481" s="205"/>
    </row>
    <row r="5482" spans="26:26">
      <c r="Z5482" s="205"/>
    </row>
    <row r="5483" spans="26:26">
      <c r="Z5483" s="205"/>
    </row>
    <row r="5484" spans="26:26">
      <c r="Z5484" s="205"/>
    </row>
    <row r="5485" spans="26:26">
      <c r="Z5485" s="205"/>
    </row>
    <row r="5486" spans="26:26">
      <c r="Z5486" s="205"/>
    </row>
    <row r="5487" spans="26:26">
      <c r="Z5487" s="205"/>
    </row>
    <row r="5488" spans="26:26">
      <c r="Z5488" s="205"/>
    </row>
    <row r="5489" spans="26:26">
      <c r="Z5489" s="205"/>
    </row>
    <row r="5490" spans="26:26">
      <c r="Z5490" s="205"/>
    </row>
    <row r="5491" spans="26:26">
      <c r="Z5491" s="205"/>
    </row>
    <row r="5492" spans="26:26">
      <c r="Z5492" s="205"/>
    </row>
    <row r="5493" spans="26:26">
      <c r="Z5493" s="205"/>
    </row>
    <row r="5494" spans="26:26">
      <c r="Z5494" s="205"/>
    </row>
    <row r="5495" spans="26:26">
      <c r="Z5495" s="205"/>
    </row>
    <row r="5496" spans="26:26">
      <c r="Z5496" s="205"/>
    </row>
    <row r="5497" spans="26:26">
      <c r="Z5497" s="205"/>
    </row>
    <row r="5498" spans="26:26">
      <c r="Z5498" s="205"/>
    </row>
    <row r="5499" spans="26:26">
      <c r="Z5499" s="205"/>
    </row>
    <row r="5500" spans="26:26">
      <c r="Z5500" s="205"/>
    </row>
    <row r="5501" spans="26:26">
      <c r="Z5501" s="205"/>
    </row>
    <row r="5502" spans="26:26">
      <c r="Z5502" s="205"/>
    </row>
    <row r="5503" spans="26:26">
      <c r="Z5503" s="205"/>
    </row>
    <row r="5504" spans="26:26">
      <c r="Z5504" s="205"/>
    </row>
    <row r="5505" spans="26:26">
      <c r="Z5505" s="205"/>
    </row>
    <row r="5506" spans="26:26">
      <c r="Z5506" s="205"/>
    </row>
    <row r="5507" spans="26:26">
      <c r="Z5507" s="205"/>
    </row>
    <row r="5508" spans="26:26">
      <c r="Z5508" s="205"/>
    </row>
    <row r="5509" spans="26:26">
      <c r="Z5509" s="205"/>
    </row>
    <row r="5510" spans="26:26">
      <c r="Z5510" s="205"/>
    </row>
    <row r="5511" spans="26:26">
      <c r="Z5511" s="205"/>
    </row>
    <row r="5512" spans="26:26">
      <c r="Z5512" s="205"/>
    </row>
    <row r="5513" spans="26:26">
      <c r="Z5513" s="205"/>
    </row>
    <row r="5514" spans="26:26">
      <c r="Z5514" s="205"/>
    </row>
    <row r="5515" spans="26:26">
      <c r="Z5515" s="205"/>
    </row>
    <row r="5516" spans="26:26">
      <c r="Z5516" s="205"/>
    </row>
    <row r="5517" spans="26:26">
      <c r="Z5517" s="205"/>
    </row>
    <row r="5518" spans="26:26">
      <c r="Z5518" s="205"/>
    </row>
    <row r="5519" spans="26:26">
      <c r="Z5519" s="205"/>
    </row>
    <row r="5520" spans="26:26">
      <c r="Z5520" s="205"/>
    </row>
    <row r="5521" spans="26:26">
      <c r="Z5521" s="205"/>
    </row>
    <row r="5522" spans="26:26">
      <c r="Z5522" s="205"/>
    </row>
    <row r="5523" spans="26:26">
      <c r="Z5523" s="205"/>
    </row>
    <row r="5524" spans="26:26">
      <c r="Z5524" s="205"/>
    </row>
    <row r="5525" spans="26:26">
      <c r="Z5525" s="205"/>
    </row>
    <row r="5526" spans="26:26">
      <c r="Z5526" s="205"/>
    </row>
    <row r="5527" spans="26:26">
      <c r="Z5527" s="205"/>
    </row>
    <row r="5528" spans="26:26">
      <c r="Z5528" s="205"/>
    </row>
    <row r="5529" spans="26:26">
      <c r="Z5529" s="205"/>
    </row>
    <row r="5530" spans="26:26">
      <c r="Z5530" s="205"/>
    </row>
    <row r="5531" spans="26:26">
      <c r="Z5531" s="205"/>
    </row>
    <row r="5532" spans="26:26">
      <c r="Z5532" s="205"/>
    </row>
    <row r="5533" spans="26:26">
      <c r="Z5533" s="205"/>
    </row>
    <row r="5534" spans="26:26">
      <c r="Z5534" s="205"/>
    </row>
    <row r="5535" spans="26:26">
      <c r="Z5535" s="205"/>
    </row>
    <row r="5536" spans="26:26">
      <c r="Z5536" s="205"/>
    </row>
    <row r="5537" spans="26:26">
      <c r="Z5537" s="205"/>
    </row>
    <row r="5538" spans="26:26">
      <c r="Z5538" s="205"/>
    </row>
    <row r="5539" spans="26:26">
      <c r="Z5539" s="205"/>
    </row>
    <row r="5540" spans="26:26">
      <c r="Z5540" s="205"/>
    </row>
    <row r="5541" spans="26:26">
      <c r="Z5541" s="205"/>
    </row>
    <row r="5542" spans="26:26">
      <c r="Z5542" s="205"/>
    </row>
    <row r="5543" spans="26:26">
      <c r="Z5543" s="205"/>
    </row>
    <row r="5544" spans="26:26">
      <c r="Z5544" s="205"/>
    </row>
    <row r="5545" spans="26:26">
      <c r="Z5545" s="205"/>
    </row>
    <row r="5546" spans="26:26">
      <c r="Z5546" s="205"/>
    </row>
    <row r="5547" spans="26:26">
      <c r="Z5547" s="205"/>
    </row>
    <row r="5548" spans="26:26">
      <c r="Z5548" s="205"/>
    </row>
    <row r="5549" spans="26:26">
      <c r="Z5549" s="205"/>
    </row>
    <row r="5550" spans="26:26">
      <c r="Z5550" s="205"/>
    </row>
    <row r="5551" spans="26:26">
      <c r="Z5551" s="205"/>
    </row>
    <row r="5552" spans="26:26">
      <c r="Z5552" s="205"/>
    </row>
    <row r="5553" spans="26:26">
      <c r="Z5553" s="205"/>
    </row>
    <row r="5554" spans="26:26">
      <c r="Z5554" s="205"/>
    </row>
    <row r="5555" spans="26:26">
      <c r="Z5555" s="205"/>
    </row>
    <row r="5556" spans="26:26">
      <c r="Z5556" s="205"/>
    </row>
    <row r="5557" spans="26:26">
      <c r="Z5557" s="205"/>
    </row>
    <row r="5558" spans="26:26">
      <c r="Z5558" s="205"/>
    </row>
    <row r="5559" spans="26:26">
      <c r="Z5559" s="205"/>
    </row>
    <row r="5560" spans="26:26">
      <c r="Z5560" s="205"/>
    </row>
    <row r="5561" spans="26:26">
      <c r="Z5561" s="205"/>
    </row>
    <row r="5562" spans="26:26">
      <c r="Z5562" s="205"/>
    </row>
    <row r="5563" spans="26:26">
      <c r="Z5563" s="205"/>
    </row>
    <row r="5564" spans="26:26">
      <c r="Z5564" s="205"/>
    </row>
    <row r="5565" spans="26:26">
      <c r="Z5565" s="205"/>
    </row>
    <row r="5566" spans="26:26">
      <c r="Z5566" s="205"/>
    </row>
    <row r="5567" spans="26:26">
      <c r="Z5567" s="205"/>
    </row>
    <row r="5568" spans="26:26">
      <c r="Z5568" s="205"/>
    </row>
    <row r="5569" spans="26:26">
      <c r="Z5569" s="205"/>
    </row>
    <row r="5570" spans="26:26">
      <c r="Z5570" s="205"/>
    </row>
    <row r="5571" spans="26:26">
      <c r="Z5571" s="205"/>
    </row>
    <row r="5572" spans="26:26">
      <c r="Z5572" s="205"/>
    </row>
    <row r="5573" spans="26:26">
      <c r="Z5573" s="205"/>
    </row>
    <row r="5574" spans="26:26">
      <c r="Z5574" s="205"/>
    </row>
    <row r="5575" spans="26:26">
      <c r="Z5575" s="205"/>
    </row>
    <row r="5576" spans="26:26">
      <c r="Z5576" s="205"/>
    </row>
    <row r="5577" spans="26:26">
      <c r="Z5577" s="205"/>
    </row>
    <row r="5578" spans="26:26">
      <c r="Z5578" s="205"/>
    </row>
    <row r="5579" spans="26:26">
      <c r="Z5579" s="205"/>
    </row>
    <row r="5580" spans="26:26">
      <c r="Z5580" s="205"/>
    </row>
    <row r="5581" spans="26:26">
      <c r="Z5581" s="205"/>
    </row>
    <row r="5582" spans="26:26">
      <c r="Z5582" s="205"/>
    </row>
    <row r="5583" spans="26:26">
      <c r="Z5583" s="205"/>
    </row>
    <row r="5584" spans="26:26">
      <c r="Z5584" s="205"/>
    </row>
    <row r="5585" spans="26:26">
      <c r="Z5585" s="205"/>
    </row>
    <row r="5586" spans="26:26">
      <c r="Z5586" s="205"/>
    </row>
    <row r="5587" spans="26:26">
      <c r="Z5587" s="205"/>
    </row>
    <row r="5588" spans="26:26">
      <c r="Z5588" s="205"/>
    </row>
    <row r="5589" spans="26:26">
      <c r="Z5589" s="205"/>
    </row>
    <row r="5590" spans="26:26">
      <c r="Z5590" s="205"/>
    </row>
    <row r="5591" spans="26:26">
      <c r="Z5591" s="205"/>
    </row>
    <row r="5592" spans="26:26">
      <c r="Z5592" s="205"/>
    </row>
    <row r="5593" spans="26:26">
      <c r="Z5593" s="205"/>
    </row>
    <row r="5594" spans="26:26">
      <c r="Z5594" s="205"/>
    </row>
    <row r="5595" spans="26:26">
      <c r="Z5595" s="205"/>
    </row>
    <row r="5596" spans="26:26">
      <c r="Z5596" s="205"/>
    </row>
    <row r="5597" spans="26:26">
      <c r="Z5597" s="205"/>
    </row>
    <row r="5598" spans="26:26">
      <c r="Z5598" s="205"/>
    </row>
    <row r="5599" spans="26:26">
      <c r="Z5599" s="205"/>
    </row>
    <row r="5600" spans="26:26">
      <c r="Z5600" s="205"/>
    </row>
    <row r="5601" spans="26:26">
      <c r="Z5601" s="205"/>
    </row>
    <row r="5602" spans="26:26">
      <c r="Z5602" s="205"/>
    </row>
    <row r="5603" spans="26:26">
      <c r="Z5603" s="205"/>
    </row>
    <row r="5604" spans="26:26">
      <c r="Z5604" s="205"/>
    </row>
    <row r="5605" spans="26:26">
      <c r="Z5605" s="205"/>
    </row>
    <row r="5606" spans="26:26">
      <c r="Z5606" s="205"/>
    </row>
    <row r="5607" spans="26:26">
      <c r="Z5607" s="205"/>
    </row>
    <row r="5608" spans="26:26">
      <c r="Z5608" s="205"/>
    </row>
    <row r="5609" spans="26:26">
      <c r="Z5609" s="205"/>
    </row>
    <row r="5610" spans="26:26">
      <c r="Z5610" s="205"/>
    </row>
    <row r="5611" spans="26:26">
      <c r="Z5611" s="205"/>
    </row>
    <row r="5612" spans="26:26">
      <c r="Z5612" s="205"/>
    </row>
    <row r="5613" spans="26:26">
      <c r="Z5613" s="205"/>
    </row>
    <row r="5614" spans="26:26">
      <c r="Z5614" s="205"/>
    </row>
    <row r="5615" spans="26:26">
      <c r="Z5615" s="205"/>
    </row>
    <row r="5616" spans="26:26">
      <c r="Z5616" s="205"/>
    </row>
    <row r="5617" spans="26:26">
      <c r="Z5617" s="205"/>
    </row>
    <row r="5618" spans="26:26">
      <c r="Z5618" s="205"/>
    </row>
    <row r="5619" spans="26:26">
      <c r="Z5619" s="205"/>
    </row>
    <row r="5620" spans="26:26">
      <c r="Z5620" s="205"/>
    </row>
    <row r="5621" spans="26:26">
      <c r="Z5621" s="205"/>
    </row>
    <row r="5622" spans="26:26">
      <c r="Z5622" s="205"/>
    </row>
    <row r="5623" spans="26:26">
      <c r="Z5623" s="205"/>
    </row>
    <row r="5624" spans="26:26">
      <c r="Z5624" s="205"/>
    </row>
    <row r="5625" spans="26:26">
      <c r="Z5625" s="205"/>
    </row>
    <row r="5626" spans="26:26">
      <c r="Z5626" s="205"/>
    </row>
    <row r="5627" spans="26:26">
      <c r="Z5627" s="205"/>
    </row>
    <row r="5628" spans="26:26">
      <c r="Z5628" s="205"/>
    </row>
    <row r="5629" spans="26:26">
      <c r="Z5629" s="205"/>
    </row>
    <row r="5630" spans="26:26">
      <c r="Z5630" s="205"/>
    </row>
    <row r="5631" spans="26:26">
      <c r="Z5631" s="205"/>
    </row>
    <row r="5632" spans="26:26">
      <c r="Z5632" s="205"/>
    </row>
    <row r="5633" spans="26:26">
      <c r="Z5633" s="205"/>
    </row>
    <row r="5634" spans="26:26">
      <c r="Z5634" s="205"/>
    </row>
    <row r="5635" spans="26:26">
      <c r="Z5635" s="205"/>
    </row>
    <row r="5636" spans="26:26">
      <c r="Z5636" s="205"/>
    </row>
    <row r="5637" spans="26:26">
      <c r="Z5637" s="205"/>
    </row>
    <row r="5638" spans="26:26">
      <c r="Z5638" s="205"/>
    </row>
    <row r="5639" spans="26:26">
      <c r="Z5639" s="205"/>
    </row>
    <row r="5640" spans="26:26">
      <c r="Z5640" s="205"/>
    </row>
    <row r="5641" spans="26:26">
      <c r="Z5641" s="205"/>
    </row>
    <row r="5642" spans="26:26">
      <c r="Z5642" s="205"/>
    </row>
    <row r="5643" spans="26:26">
      <c r="Z5643" s="205"/>
    </row>
    <row r="5644" spans="26:26">
      <c r="Z5644" s="205"/>
    </row>
    <row r="5645" spans="26:26">
      <c r="Z5645" s="205"/>
    </row>
    <row r="5646" spans="26:26">
      <c r="Z5646" s="205"/>
    </row>
    <row r="5647" spans="26:26">
      <c r="Z5647" s="205"/>
    </row>
    <row r="5648" spans="26:26">
      <c r="Z5648" s="205"/>
    </row>
    <row r="5649" spans="26:26">
      <c r="Z5649" s="205"/>
    </row>
    <row r="5650" spans="26:26">
      <c r="Z5650" s="205"/>
    </row>
    <row r="5651" spans="26:26">
      <c r="Z5651" s="205"/>
    </row>
    <row r="5652" spans="26:26">
      <c r="Z5652" s="205"/>
    </row>
    <row r="5653" spans="26:26">
      <c r="Z5653" s="205"/>
    </row>
    <row r="5654" spans="26:26">
      <c r="Z5654" s="205"/>
    </row>
    <row r="5655" spans="26:26">
      <c r="Z5655" s="205"/>
    </row>
    <row r="5656" spans="26:26">
      <c r="Z5656" s="205"/>
    </row>
    <row r="5657" spans="26:26">
      <c r="Z5657" s="205"/>
    </row>
    <row r="5658" spans="26:26">
      <c r="Z5658" s="205"/>
    </row>
    <row r="5659" spans="26:26">
      <c r="Z5659" s="205"/>
    </row>
    <row r="5660" spans="26:26">
      <c r="Z5660" s="205"/>
    </row>
    <row r="5661" spans="26:26">
      <c r="Z5661" s="205"/>
    </row>
    <row r="5662" spans="26:26">
      <c r="Z5662" s="205"/>
    </row>
    <row r="5663" spans="26:26">
      <c r="Z5663" s="205"/>
    </row>
    <row r="5664" spans="26:26">
      <c r="Z5664" s="205"/>
    </row>
    <row r="5665" spans="26:26">
      <c r="Z5665" s="205"/>
    </row>
    <row r="5666" spans="26:26">
      <c r="Z5666" s="205"/>
    </row>
    <row r="5667" spans="26:26">
      <c r="Z5667" s="205"/>
    </row>
    <row r="5668" spans="26:26">
      <c r="Z5668" s="205"/>
    </row>
    <row r="5669" spans="26:26">
      <c r="Z5669" s="205"/>
    </row>
    <row r="5670" spans="26:26">
      <c r="Z5670" s="205"/>
    </row>
    <row r="5671" spans="26:26">
      <c r="Z5671" s="205"/>
    </row>
    <row r="5672" spans="26:26">
      <c r="Z5672" s="205"/>
    </row>
    <row r="5673" spans="26:26">
      <c r="Z5673" s="205"/>
    </row>
    <row r="5674" spans="26:26">
      <c r="Z5674" s="205"/>
    </row>
    <row r="5675" spans="26:26">
      <c r="Z5675" s="205"/>
    </row>
    <row r="5676" spans="26:26">
      <c r="Z5676" s="205"/>
    </row>
    <row r="5677" spans="26:26">
      <c r="Z5677" s="205"/>
    </row>
    <row r="5678" spans="26:26">
      <c r="Z5678" s="205"/>
    </row>
    <row r="5679" spans="26:26">
      <c r="Z5679" s="205"/>
    </row>
    <row r="5680" spans="26:26">
      <c r="Z5680" s="205"/>
    </row>
    <row r="5681" spans="26:26">
      <c r="Z5681" s="205"/>
    </row>
    <row r="5682" spans="26:26">
      <c r="Z5682" s="205"/>
    </row>
    <row r="5683" spans="26:26">
      <c r="Z5683" s="205"/>
    </row>
    <row r="5684" spans="26:26">
      <c r="Z5684" s="205"/>
    </row>
    <row r="5685" spans="26:26">
      <c r="Z5685" s="205"/>
    </row>
    <row r="5686" spans="26:26">
      <c r="Z5686" s="205"/>
    </row>
    <row r="5687" spans="26:26">
      <c r="Z5687" s="205"/>
    </row>
    <row r="5688" spans="26:26">
      <c r="Z5688" s="205"/>
    </row>
    <row r="5689" spans="26:26">
      <c r="Z5689" s="205"/>
    </row>
    <row r="5690" spans="26:26">
      <c r="Z5690" s="205"/>
    </row>
    <row r="5691" spans="26:26">
      <c r="Z5691" s="205"/>
    </row>
    <row r="5692" spans="26:26">
      <c r="Z5692" s="205"/>
    </row>
    <row r="5693" spans="26:26">
      <c r="Z5693" s="205"/>
    </row>
    <row r="5694" spans="26:26">
      <c r="Z5694" s="205"/>
    </row>
    <row r="5695" spans="26:26">
      <c r="Z5695" s="205"/>
    </row>
    <row r="5696" spans="26:26">
      <c r="Z5696" s="205"/>
    </row>
    <row r="5697" spans="26:26">
      <c r="Z5697" s="205"/>
    </row>
    <row r="5698" spans="26:26">
      <c r="Z5698" s="205"/>
    </row>
    <row r="5699" spans="26:26">
      <c r="Z5699" s="205"/>
    </row>
    <row r="5700" spans="26:26">
      <c r="Z5700" s="205"/>
    </row>
    <row r="5701" spans="26:26">
      <c r="Z5701" s="205"/>
    </row>
    <row r="5702" spans="26:26">
      <c r="Z5702" s="205"/>
    </row>
    <row r="5703" spans="26:26">
      <c r="Z5703" s="205"/>
    </row>
    <row r="5704" spans="26:26">
      <c r="Z5704" s="205"/>
    </row>
    <row r="5705" spans="26:26">
      <c r="Z5705" s="205"/>
    </row>
    <row r="5706" spans="26:26">
      <c r="Z5706" s="205"/>
    </row>
    <row r="5707" spans="26:26">
      <c r="Z5707" s="205"/>
    </row>
    <row r="5708" spans="26:26">
      <c r="Z5708" s="205"/>
    </row>
    <row r="5709" spans="26:26">
      <c r="Z5709" s="205"/>
    </row>
    <row r="5710" spans="26:26">
      <c r="Z5710" s="205"/>
    </row>
    <row r="5711" spans="26:26">
      <c r="Z5711" s="205"/>
    </row>
    <row r="5712" spans="26:26">
      <c r="Z5712" s="205"/>
    </row>
    <row r="5713" spans="26:26">
      <c r="Z5713" s="205"/>
    </row>
    <row r="5714" spans="26:26">
      <c r="Z5714" s="205"/>
    </row>
    <row r="5715" spans="26:26">
      <c r="Z5715" s="205"/>
    </row>
    <row r="5716" spans="26:26">
      <c r="Z5716" s="205"/>
    </row>
    <row r="5717" spans="26:26">
      <c r="Z5717" s="205"/>
    </row>
    <row r="5718" spans="26:26">
      <c r="Z5718" s="205"/>
    </row>
    <row r="5719" spans="26:26">
      <c r="Z5719" s="205"/>
    </row>
    <row r="5720" spans="26:26">
      <c r="Z5720" s="205"/>
    </row>
    <row r="5721" spans="26:26">
      <c r="Z5721" s="205"/>
    </row>
    <row r="5722" spans="26:26">
      <c r="Z5722" s="205"/>
    </row>
    <row r="5723" spans="26:26">
      <c r="Z5723" s="205"/>
    </row>
    <row r="5724" spans="26:26">
      <c r="Z5724" s="205"/>
    </row>
    <row r="5725" spans="26:26">
      <c r="Z5725" s="205"/>
    </row>
    <row r="5726" spans="26:26">
      <c r="Z5726" s="205"/>
    </row>
    <row r="5727" spans="26:26">
      <c r="Z5727" s="205"/>
    </row>
    <row r="5728" spans="26:26">
      <c r="Z5728" s="205"/>
    </row>
    <row r="5729" spans="26:26">
      <c r="Z5729" s="205"/>
    </row>
    <row r="5730" spans="26:26">
      <c r="Z5730" s="205"/>
    </row>
    <row r="5731" spans="26:26">
      <c r="Z5731" s="205"/>
    </row>
    <row r="5732" spans="26:26">
      <c r="Z5732" s="205"/>
    </row>
    <row r="5733" spans="26:26">
      <c r="Z5733" s="205"/>
    </row>
    <row r="5734" spans="26:26">
      <c r="Z5734" s="205"/>
    </row>
    <row r="5735" spans="26:26">
      <c r="Z5735" s="205"/>
    </row>
    <row r="5736" spans="26:26">
      <c r="Z5736" s="205"/>
    </row>
    <row r="5737" spans="26:26">
      <c r="Z5737" s="205"/>
    </row>
    <row r="5738" spans="26:26">
      <c r="Z5738" s="205"/>
    </row>
    <row r="5739" spans="26:26">
      <c r="Z5739" s="205"/>
    </row>
    <row r="5740" spans="26:26">
      <c r="Z5740" s="205"/>
    </row>
    <row r="5741" spans="26:26">
      <c r="Z5741" s="205"/>
    </row>
    <row r="5742" spans="26:26">
      <c r="Z5742" s="205"/>
    </row>
    <row r="5743" spans="26:26">
      <c r="Z5743" s="205"/>
    </row>
    <row r="5744" spans="26:26">
      <c r="Z5744" s="205"/>
    </row>
    <row r="5745" spans="26:26">
      <c r="Z5745" s="205"/>
    </row>
    <row r="5746" spans="26:26">
      <c r="Z5746" s="205"/>
    </row>
    <row r="5747" spans="26:26">
      <c r="Z5747" s="205"/>
    </row>
    <row r="5748" spans="26:26">
      <c r="Z5748" s="205"/>
    </row>
    <row r="5749" spans="26:26">
      <c r="Z5749" s="205"/>
    </row>
    <row r="5750" spans="26:26">
      <c r="Z5750" s="205"/>
    </row>
    <row r="5751" spans="26:26">
      <c r="Z5751" s="205"/>
    </row>
    <row r="5752" spans="26:26">
      <c r="Z5752" s="205"/>
    </row>
    <row r="5753" spans="26:26">
      <c r="Z5753" s="205"/>
    </row>
    <row r="5754" spans="26:26">
      <c r="Z5754" s="205"/>
    </row>
    <row r="5755" spans="26:26">
      <c r="Z5755" s="205"/>
    </row>
    <row r="5756" spans="26:26">
      <c r="Z5756" s="205"/>
    </row>
    <row r="5757" spans="26:26">
      <c r="Z5757" s="205"/>
    </row>
    <row r="5758" spans="26:26">
      <c r="Z5758" s="205"/>
    </row>
    <row r="5759" spans="26:26">
      <c r="Z5759" s="205"/>
    </row>
    <row r="5760" spans="26:26">
      <c r="Z5760" s="205"/>
    </row>
    <row r="5761" spans="26:26">
      <c r="Z5761" s="205"/>
    </row>
    <row r="5762" spans="26:26">
      <c r="Z5762" s="205"/>
    </row>
    <row r="5763" spans="26:26">
      <c r="Z5763" s="205"/>
    </row>
    <row r="5764" spans="26:26">
      <c r="Z5764" s="205"/>
    </row>
    <row r="5765" spans="26:26">
      <c r="Z5765" s="205"/>
    </row>
    <row r="5766" spans="26:26">
      <c r="Z5766" s="205"/>
    </row>
    <row r="5767" spans="26:26">
      <c r="Z5767" s="205"/>
    </row>
    <row r="5768" spans="26:26">
      <c r="Z5768" s="205"/>
    </row>
    <row r="5769" spans="26:26">
      <c r="Z5769" s="205"/>
    </row>
    <row r="5770" spans="26:26">
      <c r="Z5770" s="205"/>
    </row>
    <row r="5771" spans="26:26">
      <c r="Z5771" s="205"/>
    </row>
    <row r="5772" spans="26:26">
      <c r="Z5772" s="205"/>
    </row>
    <row r="5773" spans="26:26">
      <c r="Z5773" s="205"/>
    </row>
    <row r="5774" spans="26:26">
      <c r="Z5774" s="205"/>
    </row>
    <row r="5775" spans="26:26">
      <c r="Z5775" s="205"/>
    </row>
    <row r="5776" spans="26:26">
      <c r="Z5776" s="205"/>
    </row>
    <row r="5777" spans="26:26">
      <c r="Z5777" s="205"/>
    </row>
    <row r="5778" spans="26:26">
      <c r="Z5778" s="205"/>
    </row>
    <row r="5779" spans="26:26">
      <c r="Z5779" s="205"/>
    </row>
    <row r="5780" spans="26:26">
      <c r="Z5780" s="205"/>
    </row>
    <row r="5781" spans="26:26">
      <c r="Z5781" s="205"/>
    </row>
    <row r="5782" spans="26:26">
      <c r="Z5782" s="205"/>
    </row>
    <row r="5783" spans="26:26">
      <c r="Z5783" s="205"/>
    </row>
    <row r="5784" spans="26:26">
      <c r="Z5784" s="205"/>
    </row>
    <row r="5785" spans="26:26">
      <c r="Z5785" s="205"/>
    </row>
    <row r="5786" spans="26:26">
      <c r="Z5786" s="205"/>
    </row>
    <row r="5787" spans="26:26">
      <c r="Z5787" s="205"/>
    </row>
    <row r="5788" spans="26:26">
      <c r="Z5788" s="205"/>
    </row>
    <row r="5789" spans="26:26">
      <c r="Z5789" s="205"/>
    </row>
    <row r="5790" spans="26:26">
      <c r="Z5790" s="205"/>
    </row>
    <row r="5791" spans="26:26">
      <c r="Z5791" s="205"/>
    </row>
    <row r="5792" spans="26:26">
      <c r="Z5792" s="205"/>
    </row>
    <row r="5793" spans="26:26">
      <c r="Z5793" s="205"/>
    </row>
    <row r="5794" spans="26:26">
      <c r="Z5794" s="205"/>
    </row>
    <row r="5795" spans="26:26">
      <c r="Z5795" s="205"/>
    </row>
    <row r="5796" spans="26:26">
      <c r="Z5796" s="205"/>
    </row>
    <row r="5797" spans="26:26">
      <c r="Z5797" s="205"/>
    </row>
    <row r="5798" spans="26:26">
      <c r="Z5798" s="205"/>
    </row>
    <row r="5799" spans="26:26">
      <c r="Z5799" s="205"/>
    </row>
    <row r="5800" spans="26:26">
      <c r="Z5800" s="205"/>
    </row>
    <row r="5801" spans="26:26">
      <c r="Z5801" s="205"/>
    </row>
    <row r="5802" spans="26:26">
      <c r="Z5802" s="205"/>
    </row>
    <row r="5803" spans="26:26">
      <c r="Z5803" s="205"/>
    </row>
    <row r="5804" spans="26:26">
      <c r="Z5804" s="205"/>
    </row>
    <row r="5805" spans="26:26">
      <c r="Z5805" s="205"/>
    </row>
    <row r="5806" spans="26:26">
      <c r="Z5806" s="205"/>
    </row>
    <row r="5807" spans="26:26">
      <c r="Z5807" s="205"/>
    </row>
    <row r="5808" spans="26:26">
      <c r="Z5808" s="205"/>
    </row>
    <row r="5809" spans="26:26">
      <c r="Z5809" s="205"/>
    </row>
    <row r="5810" spans="26:26">
      <c r="Z5810" s="205"/>
    </row>
    <row r="5811" spans="26:26">
      <c r="Z5811" s="205"/>
    </row>
    <row r="5812" spans="26:26">
      <c r="Z5812" s="205"/>
    </row>
    <row r="5813" spans="26:26">
      <c r="Z5813" s="205"/>
    </row>
    <row r="5814" spans="26:26">
      <c r="Z5814" s="205"/>
    </row>
    <row r="5815" spans="26:26">
      <c r="Z5815" s="205"/>
    </row>
    <row r="5816" spans="26:26">
      <c r="Z5816" s="205"/>
    </row>
    <row r="5817" spans="26:26">
      <c r="Z5817" s="205"/>
    </row>
    <row r="5818" spans="26:26">
      <c r="Z5818" s="205"/>
    </row>
    <row r="5819" spans="26:26">
      <c r="Z5819" s="205"/>
    </row>
    <row r="5820" spans="26:26">
      <c r="Z5820" s="205"/>
    </row>
    <row r="5821" spans="26:26">
      <c r="Z5821" s="205"/>
    </row>
    <row r="5822" spans="26:26">
      <c r="Z5822" s="205"/>
    </row>
    <row r="5823" spans="26:26">
      <c r="Z5823" s="205"/>
    </row>
    <row r="5824" spans="26:26">
      <c r="Z5824" s="205"/>
    </row>
    <row r="5825" spans="26:26">
      <c r="Z5825" s="205"/>
    </row>
    <row r="5826" spans="26:26">
      <c r="Z5826" s="205"/>
    </row>
    <row r="5827" spans="26:26">
      <c r="Z5827" s="205"/>
    </row>
    <row r="5828" spans="26:26">
      <c r="Z5828" s="205"/>
    </row>
    <row r="5829" spans="26:26">
      <c r="Z5829" s="205"/>
    </row>
    <row r="5830" spans="26:26">
      <c r="Z5830" s="205"/>
    </row>
    <row r="5831" spans="26:26">
      <c r="Z5831" s="205"/>
    </row>
    <row r="5832" spans="26:26">
      <c r="Z5832" s="205"/>
    </row>
    <row r="5833" spans="26:26">
      <c r="Z5833" s="205"/>
    </row>
    <row r="5834" spans="26:26">
      <c r="Z5834" s="205"/>
    </row>
    <row r="5835" spans="26:26">
      <c r="Z5835" s="205"/>
    </row>
    <row r="5836" spans="26:26">
      <c r="Z5836" s="205"/>
    </row>
    <row r="5837" spans="26:26">
      <c r="Z5837" s="205"/>
    </row>
    <row r="5838" spans="26:26">
      <c r="Z5838" s="205"/>
    </row>
    <row r="5839" spans="26:26">
      <c r="Z5839" s="205"/>
    </row>
    <row r="5840" spans="26:26">
      <c r="Z5840" s="205"/>
    </row>
    <row r="5841" spans="26:26">
      <c r="Z5841" s="205"/>
    </row>
    <row r="5842" spans="26:26">
      <c r="Z5842" s="205"/>
    </row>
    <row r="5843" spans="26:26">
      <c r="Z5843" s="205"/>
    </row>
    <row r="5844" spans="26:26">
      <c r="Z5844" s="205"/>
    </row>
    <row r="5845" spans="26:26">
      <c r="Z5845" s="205"/>
    </row>
    <row r="5846" spans="26:26">
      <c r="Z5846" s="205"/>
    </row>
    <row r="5847" spans="26:26">
      <c r="Z5847" s="205"/>
    </row>
    <row r="5848" spans="26:26">
      <c r="Z5848" s="205"/>
    </row>
    <row r="5849" spans="26:26">
      <c r="Z5849" s="205"/>
    </row>
    <row r="5850" spans="26:26">
      <c r="Z5850" s="205"/>
    </row>
    <row r="5851" spans="26:26">
      <c r="Z5851" s="205"/>
    </row>
    <row r="5852" spans="26:26">
      <c r="Z5852" s="205"/>
    </row>
    <row r="5853" spans="26:26">
      <c r="Z5853" s="205"/>
    </row>
    <row r="5854" spans="26:26">
      <c r="Z5854" s="205"/>
    </row>
    <row r="5855" spans="26:26">
      <c r="Z5855" s="205"/>
    </row>
    <row r="5856" spans="26:26">
      <c r="Z5856" s="205"/>
    </row>
    <row r="5857" spans="26:26">
      <c r="Z5857" s="205"/>
    </row>
    <row r="5858" spans="26:26">
      <c r="Z5858" s="205"/>
    </row>
    <row r="5859" spans="26:26">
      <c r="Z5859" s="205"/>
    </row>
    <row r="5860" spans="26:26">
      <c r="Z5860" s="205"/>
    </row>
    <row r="5861" spans="26:26">
      <c r="Z5861" s="205"/>
    </row>
    <row r="5862" spans="26:26">
      <c r="Z5862" s="205"/>
    </row>
    <row r="5863" spans="26:26">
      <c r="Z5863" s="205"/>
    </row>
    <row r="5864" spans="26:26">
      <c r="Z5864" s="205"/>
    </row>
    <row r="5865" spans="26:26">
      <c r="Z5865" s="205"/>
    </row>
    <row r="5866" spans="26:26">
      <c r="Z5866" s="205"/>
    </row>
    <row r="5867" spans="26:26">
      <c r="Z5867" s="205"/>
    </row>
    <row r="5868" spans="26:26">
      <c r="Z5868" s="205"/>
    </row>
    <row r="5869" spans="26:26">
      <c r="Z5869" s="205"/>
    </row>
    <row r="5870" spans="26:26">
      <c r="Z5870" s="205"/>
    </row>
    <row r="5871" spans="26:26">
      <c r="Z5871" s="205"/>
    </row>
    <row r="5872" spans="26:26">
      <c r="Z5872" s="205"/>
    </row>
    <row r="5873" spans="26:26">
      <c r="Z5873" s="205"/>
    </row>
    <row r="5874" spans="26:26">
      <c r="Z5874" s="205"/>
    </row>
    <row r="5875" spans="26:26">
      <c r="Z5875" s="205"/>
    </row>
    <row r="5876" spans="26:26">
      <c r="Z5876" s="205"/>
    </row>
    <row r="5877" spans="26:26">
      <c r="Z5877" s="205"/>
    </row>
    <row r="5878" spans="26:26">
      <c r="Z5878" s="205"/>
    </row>
    <row r="5879" spans="26:26">
      <c r="Z5879" s="205"/>
    </row>
    <row r="5880" spans="26:26">
      <c r="Z5880" s="205"/>
    </row>
    <row r="5881" spans="26:26">
      <c r="Z5881" s="205"/>
    </row>
    <row r="5882" spans="26:26">
      <c r="Z5882" s="205"/>
    </row>
    <row r="5883" spans="26:26">
      <c r="Z5883" s="205"/>
    </row>
    <row r="5884" spans="26:26">
      <c r="Z5884" s="205"/>
    </row>
    <row r="5885" spans="26:26">
      <c r="Z5885" s="205"/>
    </row>
    <row r="5886" spans="26:26">
      <c r="Z5886" s="205"/>
    </row>
    <row r="5887" spans="26:26">
      <c r="Z5887" s="205"/>
    </row>
    <row r="5888" spans="26:26">
      <c r="Z5888" s="205"/>
    </row>
    <row r="5889" spans="26:26">
      <c r="Z5889" s="205"/>
    </row>
    <row r="5890" spans="26:26">
      <c r="Z5890" s="205"/>
    </row>
    <row r="5891" spans="26:26">
      <c r="Z5891" s="205"/>
    </row>
    <row r="5892" spans="26:26">
      <c r="Z5892" s="205"/>
    </row>
    <row r="5893" spans="26:26">
      <c r="Z5893" s="205"/>
    </row>
    <row r="5894" spans="26:26">
      <c r="Z5894" s="205"/>
    </row>
    <row r="5895" spans="26:26">
      <c r="Z5895" s="205"/>
    </row>
    <row r="5896" spans="26:26">
      <c r="Z5896" s="205"/>
    </row>
    <row r="5897" spans="26:26">
      <c r="Z5897" s="205"/>
    </row>
    <row r="5898" spans="26:26">
      <c r="Z5898" s="205"/>
    </row>
    <row r="5899" spans="26:26">
      <c r="Z5899" s="205"/>
    </row>
    <row r="5900" spans="26:26">
      <c r="Z5900" s="205"/>
    </row>
    <row r="5901" spans="26:26">
      <c r="Z5901" s="205"/>
    </row>
    <row r="5902" spans="26:26">
      <c r="Z5902" s="205"/>
    </row>
    <row r="5903" spans="26:26">
      <c r="Z5903" s="205"/>
    </row>
    <row r="5904" spans="26:26">
      <c r="Z5904" s="205"/>
    </row>
    <row r="5905" spans="26:26">
      <c r="Z5905" s="205"/>
    </row>
    <row r="5906" spans="26:26">
      <c r="Z5906" s="205"/>
    </row>
    <row r="5907" spans="26:26">
      <c r="Z5907" s="205"/>
    </row>
    <row r="5908" spans="26:26">
      <c r="Z5908" s="205"/>
    </row>
    <row r="5909" spans="26:26">
      <c r="Z5909" s="205"/>
    </row>
    <row r="5910" spans="26:26">
      <c r="Z5910" s="205"/>
    </row>
    <row r="5911" spans="26:26">
      <c r="Z5911" s="205"/>
    </row>
    <row r="5912" spans="26:26">
      <c r="Z5912" s="205"/>
    </row>
    <row r="5913" spans="26:26">
      <c r="Z5913" s="205"/>
    </row>
    <row r="5914" spans="26:26">
      <c r="Z5914" s="205"/>
    </row>
    <row r="5915" spans="26:26">
      <c r="Z5915" s="205"/>
    </row>
    <row r="5916" spans="26:26">
      <c r="Z5916" s="205"/>
    </row>
    <row r="5917" spans="26:26">
      <c r="Z5917" s="205"/>
    </row>
    <row r="5918" spans="26:26">
      <c r="Z5918" s="205"/>
    </row>
    <row r="5919" spans="26:26">
      <c r="Z5919" s="205"/>
    </row>
    <row r="5920" spans="26:26">
      <c r="Z5920" s="205"/>
    </row>
    <row r="5921" spans="26:26">
      <c r="Z5921" s="205"/>
    </row>
    <row r="5922" spans="26:26">
      <c r="Z5922" s="205"/>
    </row>
    <row r="5923" spans="26:26">
      <c r="Z5923" s="205"/>
    </row>
    <row r="5924" spans="26:26">
      <c r="Z5924" s="205"/>
    </row>
    <row r="5925" spans="26:26">
      <c r="Z5925" s="205"/>
    </row>
    <row r="5926" spans="26:26">
      <c r="Z5926" s="205"/>
    </row>
    <row r="5927" spans="26:26">
      <c r="Z5927" s="205"/>
    </row>
    <row r="5928" spans="26:26">
      <c r="Z5928" s="205"/>
    </row>
    <row r="5929" spans="26:26">
      <c r="Z5929" s="205"/>
    </row>
    <row r="5930" spans="26:26">
      <c r="Z5930" s="205"/>
    </row>
    <row r="5931" spans="26:26">
      <c r="Z5931" s="205"/>
    </row>
    <row r="5932" spans="26:26">
      <c r="Z5932" s="205"/>
    </row>
    <row r="5933" spans="26:26">
      <c r="Z5933" s="205"/>
    </row>
    <row r="5934" spans="26:26">
      <c r="Z5934" s="205"/>
    </row>
    <row r="5935" spans="26:26">
      <c r="Z5935" s="205"/>
    </row>
    <row r="5936" spans="26:26">
      <c r="Z5936" s="205"/>
    </row>
    <row r="5937" spans="26:26">
      <c r="Z5937" s="205"/>
    </row>
    <row r="5938" spans="26:26">
      <c r="Z5938" s="205"/>
    </row>
    <row r="5939" spans="26:26">
      <c r="Z5939" s="205"/>
    </row>
    <row r="5940" spans="26:26">
      <c r="Z5940" s="205"/>
    </row>
    <row r="5941" spans="26:26">
      <c r="Z5941" s="205"/>
    </row>
    <row r="5942" spans="26:26">
      <c r="Z5942" s="205"/>
    </row>
    <row r="5943" spans="26:26">
      <c r="Z5943" s="205"/>
    </row>
    <row r="5944" spans="26:26">
      <c r="Z5944" s="205"/>
    </row>
    <row r="5945" spans="26:26">
      <c r="Z5945" s="205"/>
    </row>
    <row r="5946" spans="26:26">
      <c r="Z5946" s="205"/>
    </row>
    <row r="5947" spans="26:26">
      <c r="Z5947" s="205"/>
    </row>
    <row r="5948" spans="26:26">
      <c r="Z5948" s="205"/>
    </row>
    <row r="5949" spans="26:26">
      <c r="Z5949" s="205"/>
    </row>
    <row r="5950" spans="26:26">
      <c r="Z5950" s="205"/>
    </row>
    <row r="5951" spans="26:26">
      <c r="Z5951" s="205"/>
    </row>
    <row r="5952" spans="26:26">
      <c r="Z5952" s="205"/>
    </row>
    <row r="5953" spans="26:26">
      <c r="Z5953" s="205"/>
    </row>
    <row r="5954" spans="26:26">
      <c r="Z5954" s="205"/>
    </row>
    <row r="5955" spans="26:26">
      <c r="Z5955" s="205"/>
    </row>
    <row r="5956" spans="26:26">
      <c r="Z5956" s="205"/>
    </row>
    <row r="5957" spans="26:26">
      <c r="Z5957" s="205"/>
    </row>
    <row r="5958" spans="26:26">
      <c r="Z5958" s="205"/>
    </row>
    <row r="5959" spans="26:26">
      <c r="Z5959" s="205"/>
    </row>
    <row r="5960" spans="26:26">
      <c r="Z5960" s="205"/>
    </row>
    <row r="5961" spans="26:26">
      <c r="Z5961" s="205"/>
    </row>
    <row r="5962" spans="26:26">
      <c r="Z5962" s="205"/>
    </row>
    <row r="5963" spans="26:26">
      <c r="Z5963" s="205"/>
    </row>
    <row r="5964" spans="26:26">
      <c r="Z5964" s="205"/>
    </row>
    <row r="5965" spans="26:26">
      <c r="Z5965" s="205"/>
    </row>
    <row r="5966" spans="26:26">
      <c r="Z5966" s="205"/>
    </row>
    <row r="5967" spans="26:26">
      <c r="Z5967" s="205"/>
    </row>
    <row r="5968" spans="26:26">
      <c r="Z5968" s="205"/>
    </row>
    <row r="5969" spans="26:26">
      <c r="Z5969" s="205"/>
    </row>
    <row r="5970" spans="26:26">
      <c r="Z5970" s="205"/>
    </row>
    <row r="5971" spans="26:26">
      <c r="Z5971" s="205"/>
    </row>
    <row r="5972" spans="26:26">
      <c r="Z5972" s="205"/>
    </row>
    <row r="5973" spans="26:26">
      <c r="Z5973" s="205"/>
    </row>
    <row r="5974" spans="26:26">
      <c r="Z5974" s="205"/>
    </row>
    <row r="5975" spans="26:26">
      <c r="Z5975" s="205"/>
    </row>
    <row r="5976" spans="26:26">
      <c r="Z5976" s="205"/>
    </row>
    <row r="5977" spans="26:26">
      <c r="Z5977" s="205"/>
    </row>
    <row r="5978" spans="26:26">
      <c r="Z5978" s="205"/>
    </row>
    <row r="5979" spans="26:26">
      <c r="Z5979" s="205"/>
    </row>
    <row r="5980" spans="26:26">
      <c r="Z5980" s="205"/>
    </row>
    <row r="5981" spans="26:26">
      <c r="Z5981" s="205"/>
    </row>
    <row r="5982" spans="26:26">
      <c r="Z5982" s="205"/>
    </row>
    <row r="5983" spans="26:26">
      <c r="Z5983" s="205"/>
    </row>
    <row r="5984" spans="26:26">
      <c r="Z5984" s="205"/>
    </row>
    <row r="5985" spans="26:26">
      <c r="Z5985" s="205"/>
    </row>
    <row r="5986" spans="26:26">
      <c r="Z5986" s="205"/>
    </row>
    <row r="5987" spans="26:26">
      <c r="Z5987" s="205"/>
    </row>
    <row r="5988" spans="26:26">
      <c r="Z5988" s="205"/>
    </row>
    <row r="5989" spans="26:26">
      <c r="Z5989" s="205"/>
    </row>
    <row r="5990" spans="26:26">
      <c r="Z5990" s="205"/>
    </row>
    <row r="5991" spans="26:26">
      <c r="Z5991" s="205"/>
    </row>
    <row r="5992" spans="26:26">
      <c r="Z5992" s="205"/>
    </row>
    <row r="5993" spans="26:26">
      <c r="Z5993" s="205"/>
    </row>
    <row r="5994" spans="26:26">
      <c r="Z5994" s="205"/>
    </row>
    <row r="5995" spans="26:26">
      <c r="Z5995" s="205"/>
    </row>
    <row r="5996" spans="26:26">
      <c r="Z5996" s="205"/>
    </row>
    <row r="5997" spans="26:26">
      <c r="Z5997" s="205"/>
    </row>
    <row r="5998" spans="26:26">
      <c r="Z5998" s="205"/>
    </row>
    <row r="5999" spans="26:26">
      <c r="Z5999" s="205"/>
    </row>
    <row r="6000" spans="26:26">
      <c r="Z6000" s="205"/>
    </row>
    <row r="6001" spans="26:26">
      <c r="Z6001" s="205"/>
    </row>
    <row r="6002" spans="26:26">
      <c r="Z6002" s="205"/>
    </row>
    <row r="6003" spans="26:26">
      <c r="Z6003" s="205"/>
    </row>
    <row r="6004" spans="26:26">
      <c r="Z6004" s="205"/>
    </row>
    <row r="6005" spans="26:26">
      <c r="Z6005" s="205"/>
    </row>
    <row r="6006" spans="26:26">
      <c r="Z6006" s="205"/>
    </row>
    <row r="6007" spans="26:26">
      <c r="Z6007" s="205"/>
    </row>
    <row r="6008" spans="26:26">
      <c r="Z6008" s="205"/>
    </row>
    <row r="6009" spans="26:26">
      <c r="Z6009" s="205"/>
    </row>
    <row r="6010" spans="26:26">
      <c r="Z6010" s="205"/>
    </row>
    <row r="6011" spans="26:26">
      <c r="Z6011" s="205"/>
    </row>
    <row r="6012" spans="26:26">
      <c r="Z6012" s="205"/>
    </row>
    <row r="6013" spans="26:26">
      <c r="Z6013" s="205"/>
    </row>
    <row r="6014" spans="26:26">
      <c r="Z6014" s="205"/>
    </row>
    <row r="6015" spans="26:26">
      <c r="Z6015" s="205"/>
    </row>
    <row r="6016" spans="26:26">
      <c r="Z6016" s="205"/>
    </row>
    <row r="6017" spans="26:26">
      <c r="Z6017" s="205"/>
    </row>
    <row r="6018" spans="26:26">
      <c r="Z6018" s="205"/>
    </row>
    <row r="6019" spans="26:26">
      <c r="Z6019" s="205"/>
    </row>
    <row r="6020" spans="26:26">
      <c r="Z6020" s="205"/>
    </row>
    <row r="6021" spans="26:26">
      <c r="Z6021" s="205"/>
    </row>
    <row r="6022" spans="26:26">
      <c r="Z6022" s="205"/>
    </row>
    <row r="6023" spans="26:26">
      <c r="Z6023" s="205"/>
    </row>
    <row r="6024" spans="26:26">
      <c r="Z6024" s="205"/>
    </row>
    <row r="6025" spans="26:26">
      <c r="Z6025" s="205"/>
    </row>
    <row r="6026" spans="26:26">
      <c r="Z6026" s="205"/>
    </row>
    <row r="6027" spans="26:26">
      <c r="Z6027" s="205"/>
    </row>
    <row r="6028" spans="26:26">
      <c r="Z6028" s="205"/>
    </row>
    <row r="6029" spans="26:26">
      <c r="Z6029" s="205"/>
    </row>
    <row r="6030" spans="26:26">
      <c r="Z6030" s="205"/>
    </row>
    <row r="6031" spans="26:26">
      <c r="Z6031" s="205"/>
    </row>
    <row r="6032" spans="26:26">
      <c r="Z6032" s="205"/>
    </row>
    <row r="6033" spans="26:26">
      <c r="Z6033" s="205"/>
    </row>
    <row r="6034" spans="26:26">
      <c r="Z6034" s="205"/>
    </row>
    <row r="6035" spans="26:26">
      <c r="Z6035" s="205"/>
    </row>
    <row r="6036" spans="26:26">
      <c r="Z6036" s="205"/>
    </row>
    <row r="6037" spans="26:26">
      <c r="Z6037" s="205"/>
    </row>
    <row r="6038" spans="26:26">
      <c r="Z6038" s="205"/>
    </row>
    <row r="6039" spans="26:26">
      <c r="Z6039" s="205"/>
    </row>
    <row r="6040" spans="26:26">
      <c r="Z6040" s="205"/>
    </row>
    <row r="6041" spans="26:26">
      <c r="Z6041" s="205"/>
    </row>
    <row r="6042" spans="26:26">
      <c r="Z6042" s="205"/>
    </row>
    <row r="6043" spans="26:26">
      <c r="Z6043" s="205"/>
    </row>
    <row r="6044" spans="26:26">
      <c r="Z6044" s="205"/>
    </row>
    <row r="6045" spans="26:26">
      <c r="Z6045" s="205"/>
    </row>
    <row r="6046" spans="26:26">
      <c r="Z6046" s="205"/>
    </row>
    <row r="6047" spans="26:26">
      <c r="Z6047" s="205"/>
    </row>
    <row r="6048" spans="26:26">
      <c r="Z6048" s="205"/>
    </row>
    <row r="6049" spans="26:26">
      <c r="Z6049" s="205"/>
    </row>
    <row r="6050" spans="26:26">
      <c r="Z6050" s="205"/>
    </row>
    <row r="6051" spans="26:26">
      <c r="Z6051" s="205"/>
    </row>
    <row r="6052" spans="26:26">
      <c r="Z6052" s="205"/>
    </row>
    <row r="6053" spans="26:26">
      <c r="Z6053" s="205"/>
    </row>
    <row r="6054" spans="26:26">
      <c r="Z6054" s="205"/>
    </row>
    <row r="6055" spans="26:26">
      <c r="Z6055" s="205"/>
    </row>
    <row r="6056" spans="26:26">
      <c r="Z6056" s="205"/>
    </row>
    <row r="6057" spans="26:26">
      <c r="Z6057" s="205"/>
    </row>
    <row r="6058" spans="26:26">
      <c r="Z6058" s="205"/>
    </row>
    <row r="6059" spans="26:26">
      <c r="Z6059" s="205"/>
    </row>
    <row r="6060" spans="26:26">
      <c r="Z6060" s="205"/>
    </row>
    <row r="6061" spans="26:26">
      <c r="Z6061" s="205"/>
    </row>
    <row r="6062" spans="26:26">
      <c r="Z6062" s="205"/>
    </row>
    <row r="6063" spans="26:26">
      <c r="Z6063" s="205"/>
    </row>
    <row r="6064" spans="26:26">
      <c r="Z6064" s="205"/>
    </row>
    <row r="6065" spans="26:26">
      <c r="Z6065" s="205"/>
    </row>
    <row r="6066" spans="26:26">
      <c r="Z6066" s="205"/>
    </row>
    <row r="6067" spans="26:26">
      <c r="Z6067" s="205"/>
    </row>
    <row r="6068" spans="26:26">
      <c r="Z6068" s="205"/>
    </row>
    <row r="6069" spans="26:26">
      <c r="Z6069" s="205"/>
    </row>
    <row r="6070" spans="26:26">
      <c r="Z6070" s="205"/>
    </row>
    <row r="6071" spans="26:26">
      <c r="Z6071" s="205"/>
    </row>
    <row r="6072" spans="26:26">
      <c r="Z6072" s="205"/>
    </row>
    <row r="6073" spans="26:26">
      <c r="Z6073" s="205"/>
    </row>
    <row r="6074" spans="26:26">
      <c r="Z6074" s="205"/>
    </row>
    <row r="6075" spans="26:26">
      <c r="Z6075" s="205"/>
    </row>
    <row r="6076" spans="26:26">
      <c r="Z6076" s="205"/>
    </row>
    <row r="6077" spans="26:26">
      <c r="Z6077" s="205"/>
    </row>
    <row r="6078" spans="26:26">
      <c r="Z6078" s="205"/>
    </row>
    <row r="6079" spans="26:26">
      <c r="Z6079" s="205"/>
    </row>
    <row r="6080" spans="26:26">
      <c r="Z6080" s="205"/>
    </row>
    <row r="6081" spans="26:26">
      <c r="Z6081" s="205"/>
    </row>
    <row r="6082" spans="26:26">
      <c r="Z6082" s="205"/>
    </row>
    <row r="6083" spans="26:26">
      <c r="Z6083" s="205"/>
    </row>
    <row r="6084" spans="26:26">
      <c r="Z6084" s="205"/>
    </row>
    <row r="6085" spans="26:26">
      <c r="Z6085" s="205"/>
    </row>
    <row r="6086" spans="26:26">
      <c r="Z6086" s="205"/>
    </row>
    <row r="6087" spans="26:26">
      <c r="Z6087" s="205"/>
    </row>
    <row r="6088" spans="26:26">
      <c r="Z6088" s="205"/>
    </row>
    <row r="6089" spans="26:26">
      <c r="Z6089" s="205"/>
    </row>
    <row r="6090" spans="26:26">
      <c r="Z6090" s="205"/>
    </row>
    <row r="6091" spans="26:26">
      <c r="Z6091" s="205"/>
    </row>
    <row r="6092" spans="26:26">
      <c r="Z6092" s="205"/>
    </row>
    <row r="6093" spans="26:26">
      <c r="Z6093" s="205"/>
    </row>
    <row r="6094" spans="26:26">
      <c r="Z6094" s="205"/>
    </row>
    <row r="6095" spans="26:26">
      <c r="Z6095" s="205"/>
    </row>
    <row r="6096" spans="26:26">
      <c r="Z6096" s="205"/>
    </row>
    <row r="6097" spans="26:26">
      <c r="Z6097" s="205"/>
    </row>
    <row r="6098" spans="26:26">
      <c r="Z6098" s="205"/>
    </row>
    <row r="6099" spans="26:26">
      <c r="Z6099" s="205"/>
    </row>
    <row r="6100" spans="26:26">
      <c r="Z6100" s="205"/>
    </row>
    <row r="6101" spans="26:26">
      <c r="Z6101" s="205"/>
    </row>
    <row r="6102" spans="26:26">
      <c r="Z6102" s="205"/>
    </row>
    <row r="6103" spans="26:26">
      <c r="Z6103" s="205"/>
    </row>
    <row r="6104" spans="26:26">
      <c r="Z6104" s="205"/>
    </row>
    <row r="6105" spans="26:26">
      <c r="Z6105" s="205"/>
    </row>
    <row r="6106" spans="26:26">
      <c r="Z6106" s="205"/>
    </row>
    <row r="6107" spans="26:26">
      <c r="Z6107" s="205"/>
    </row>
    <row r="6108" spans="26:26">
      <c r="Z6108" s="205"/>
    </row>
    <row r="6109" spans="26:26">
      <c r="Z6109" s="205"/>
    </row>
    <row r="6110" spans="26:26">
      <c r="Z6110" s="205"/>
    </row>
    <row r="6111" spans="26:26">
      <c r="Z6111" s="205"/>
    </row>
    <row r="6112" spans="26:26">
      <c r="Z6112" s="205"/>
    </row>
    <row r="6113" spans="26:26">
      <c r="Z6113" s="205"/>
    </row>
    <row r="6114" spans="26:26">
      <c r="Z6114" s="205"/>
    </row>
    <row r="6115" spans="26:26">
      <c r="Z6115" s="205"/>
    </row>
    <row r="6116" spans="26:26">
      <c r="Z6116" s="205"/>
    </row>
    <row r="6117" spans="26:26">
      <c r="Z6117" s="205"/>
    </row>
    <row r="6118" spans="26:26">
      <c r="Z6118" s="205"/>
    </row>
    <row r="6119" spans="26:26">
      <c r="Z6119" s="205"/>
    </row>
    <row r="6120" spans="26:26">
      <c r="Z6120" s="205"/>
    </row>
    <row r="6121" spans="26:26">
      <c r="Z6121" s="205"/>
    </row>
    <row r="6122" spans="26:26">
      <c r="Z6122" s="205"/>
    </row>
    <row r="6123" spans="26:26">
      <c r="Z6123" s="205"/>
    </row>
    <row r="6124" spans="26:26">
      <c r="Z6124" s="205"/>
    </row>
    <row r="6125" spans="26:26">
      <c r="Z6125" s="205"/>
    </row>
    <row r="6126" spans="26:26">
      <c r="Z6126" s="205"/>
    </row>
    <row r="6127" spans="26:26">
      <c r="Z6127" s="205"/>
    </row>
    <row r="6128" spans="26:26">
      <c r="Z6128" s="205"/>
    </row>
    <row r="6129" spans="26:26">
      <c r="Z6129" s="205"/>
    </row>
    <row r="6130" spans="26:26">
      <c r="Z6130" s="205"/>
    </row>
    <row r="6131" spans="26:26">
      <c r="Z6131" s="205"/>
    </row>
    <row r="6132" spans="26:26">
      <c r="Z6132" s="205"/>
    </row>
    <row r="6133" spans="26:26">
      <c r="Z6133" s="205"/>
    </row>
    <row r="6134" spans="26:26">
      <c r="Z6134" s="205"/>
    </row>
    <row r="6135" spans="26:26">
      <c r="Z6135" s="205"/>
    </row>
    <row r="6136" spans="26:26">
      <c r="Z6136" s="205"/>
    </row>
    <row r="6137" spans="26:26">
      <c r="Z6137" s="205"/>
    </row>
    <row r="6138" spans="26:26">
      <c r="Z6138" s="205"/>
    </row>
    <row r="6139" spans="26:26">
      <c r="Z6139" s="205"/>
    </row>
    <row r="6140" spans="26:26">
      <c r="Z6140" s="205"/>
    </row>
    <row r="6141" spans="26:26">
      <c r="Z6141" s="205"/>
    </row>
    <row r="6142" spans="26:26">
      <c r="Z6142" s="205"/>
    </row>
    <row r="6143" spans="26:26">
      <c r="Z6143" s="205"/>
    </row>
    <row r="6144" spans="26:26">
      <c r="Z6144" s="205"/>
    </row>
    <row r="6145" spans="26:26">
      <c r="Z6145" s="205"/>
    </row>
    <row r="6146" spans="26:26">
      <c r="Z6146" s="205"/>
    </row>
    <row r="6147" spans="26:26">
      <c r="Z6147" s="205"/>
    </row>
    <row r="6148" spans="26:26">
      <c r="Z6148" s="205"/>
    </row>
    <row r="6149" spans="26:26">
      <c r="Z6149" s="205"/>
    </row>
    <row r="6150" spans="26:26">
      <c r="Z6150" s="205"/>
    </row>
    <row r="6151" spans="26:26">
      <c r="Z6151" s="205"/>
    </row>
    <row r="6152" spans="26:26">
      <c r="Z6152" s="205"/>
    </row>
    <row r="6153" spans="26:26">
      <c r="Z6153" s="205"/>
    </row>
    <row r="6154" spans="26:26">
      <c r="Z6154" s="205"/>
    </row>
    <row r="6155" spans="26:26">
      <c r="Z6155" s="205"/>
    </row>
    <row r="6156" spans="26:26">
      <c r="Z6156" s="205"/>
    </row>
    <row r="6157" spans="26:26">
      <c r="Z6157" s="205"/>
    </row>
    <row r="6158" spans="26:26">
      <c r="Z6158" s="205"/>
    </row>
    <row r="6159" spans="26:26">
      <c r="Z6159" s="205"/>
    </row>
    <row r="6160" spans="26:26">
      <c r="Z6160" s="205"/>
    </row>
    <row r="6161" spans="26:26">
      <c r="Z6161" s="205"/>
    </row>
    <row r="6162" spans="26:26">
      <c r="Z6162" s="205"/>
    </row>
    <row r="6163" spans="26:26">
      <c r="Z6163" s="205"/>
    </row>
    <row r="6164" spans="26:26">
      <c r="Z6164" s="205"/>
    </row>
    <row r="6165" spans="26:26">
      <c r="Z6165" s="205"/>
    </row>
    <row r="6166" spans="26:26">
      <c r="Z6166" s="205"/>
    </row>
    <row r="6167" spans="26:26">
      <c r="Z6167" s="205"/>
    </row>
    <row r="6168" spans="26:26">
      <c r="Z6168" s="205"/>
    </row>
    <row r="6169" spans="26:26">
      <c r="Z6169" s="205"/>
    </row>
    <row r="6170" spans="26:26">
      <c r="Z6170" s="205"/>
    </row>
    <row r="6171" spans="26:26">
      <c r="Z6171" s="205"/>
    </row>
    <row r="6172" spans="26:26">
      <c r="Z6172" s="205"/>
    </row>
    <row r="6173" spans="26:26">
      <c r="Z6173" s="205"/>
    </row>
    <row r="6174" spans="26:26">
      <c r="Z6174" s="205"/>
    </row>
    <row r="6175" spans="26:26">
      <c r="Z6175" s="205"/>
    </row>
    <row r="6176" spans="26:26">
      <c r="Z6176" s="205"/>
    </row>
    <row r="6177" spans="26:26">
      <c r="Z6177" s="205"/>
    </row>
    <row r="6178" spans="26:26">
      <c r="Z6178" s="205"/>
    </row>
    <row r="6179" spans="26:26">
      <c r="Z6179" s="205"/>
    </row>
    <row r="6180" spans="26:26">
      <c r="Z6180" s="205"/>
    </row>
    <row r="6181" spans="26:26">
      <c r="Z6181" s="205"/>
    </row>
    <row r="6182" spans="26:26">
      <c r="Z6182" s="205"/>
    </row>
    <row r="6183" spans="26:26">
      <c r="Z6183" s="205"/>
    </row>
    <row r="6184" spans="26:26">
      <c r="Z6184" s="205"/>
    </row>
    <row r="6185" spans="26:26">
      <c r="Z6185" s="205"/>
    </row>
    <row r="6186" spans="26:26">
      <c r="Z6186" s="205"/>
    </row>
    <row r="6187" spans="26:26">
      <c r="Z6187" s="205"/>
    </row>
    <row r="6188" spans="26:26">
      <c r="Z6188" s="205"/>
    </row>
    <row r="6189" spans="26:26">
      <c r="Z6189" s="205"/>
    </row>
    <row r="6190" spans="26:26">
      <c r="Z6190" s="205"/>
    </row>
    <row r="6191" spans="26:26">
      <c r="Z6191" s="205"/>
    </row>
    <row r="6192" spans="26:26">
      <c r="Z6192" s="205"/>
    </row>
    <row r="6193" spans="26:26">
      <c r="Z6193" s="205"/>
    </row>
    <row r="6194" spans="26:26">
      <c r="Z6194" s="205"/>
    </row>
    <row r="6195" spans="26:26">
      <c r="Z6195" s="205"/>
    </row>
    <row r="6196" spans="26:26">
      <c r="Z6196" s="205"/>
    </row>
    <row r="6197" spans="26:26">
      <c r="Z6197" s="205"/>
    </row>
    <row r="6198" spans="26:26">
      <c r="Z6198" s="205"/>
    </row>
    <row r="6199" spans="26:26">
      <c r="Z6199" s="205"/>
    </row>
    <row r="6200" spans="26:26">
      <c r="Z6200" s="205"/>
    </row>
    <row r="6201" spans="26:26">
      <c r="Z6201" s="205"/>
    </row>
    <row r="6202" spans="26:26">
      <c r="Z6202" s="205"/>
    </row>
    <row r="6203" spans="26:26">
      <c r="Z6203" s="205"/>
    </row>
    <row r="6204" spans="26:26">
      <c r="Z6204" s="205"/>
    </row>
    <row r="6205" spans="26:26">
      <c r="Z6205" s="205"/>
    </row>
    <row r="6206" spans="26:26">
      <c r="Z6206" s="205"/>
    </row>
    <row r="6207" spans="26:26">
      <c r="Z6207" s="205"/>
    </row>
    <row r="6208" spans="26:26">
      <c r="Z6208" s="205"/>
    </row>
    <row r="6209" spans="26:26">
      <c r="Z6209" s="205"/>
    </row>
    <row r="6210" spans="26:26">
      <c r="Z6210" s="205"/>
    </row>
    <row r="6211" spans="26:26">
      <c r="Z6211" s="205"/>
    </row>
    <row r="6212" spans="26:26">
      <c r="Z6212" s="205"/>
    </row>
  </sheetData>
  <mergeCells count="16">
    <mergeCell ref="BB3:BD3"/>
    <mergeCell ref="C3:F3"/>
    <mergeCell ref="H3:K3"/>
    <mergeCell ref="C1:K1"/>
    <mergeCell ref="CJ1:CT1"/>
    <mergeCell ref="Z1:AG1"/>
    <mergeCell ref="N1:W1"/>
    <mergeCell ref="O3:R3"/>
    <mergeCell ref="T3:W3"/>
    <mergeCell ref="BF3:BH3"/>
    <mergeCell ref="CY1:DI1"/>
    <mergeCell ref="CB1:CE1"/>
    <mergeCell ref="BS1:BW1"/>
    <mergeCell ref="BK1:BN1"/>
    <mergeCell ref="AK1:AV1"/>
    <mergeCell ref="BA1:BH1"/>
  </mergeCells>
  <phoneticPr fontId="3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1">
    <pageSetUpPr fitToPage="1"/>
  </sheetPr>
  <dimension ref="A1:P72"/>
  <sheetViews>
    <sheetView showGridLines="0" topLeftCell="A4" zoomScale="115" zoomScaleNormal="115" zoomScaleSheetLayoutView="100" workbookViewId="0">
      <selection activeCell="R18" sqref="R18"/>
    </sheetView>
  </sheetViews>
  <sheetFormatPr defaultColWidth="8.5703125" defaultRowHeight="0" customHeight="1" zeroHeight="1"/>
  <cols>
    <col min="1" max="1" width="43.5703125" style="207" bestFit="1" customWidth="1"/>
    <col min="2" max="2" width="11.85546875" style="207" bestFit="1" customWidth="1"/>
    <col min="3" max="3" width="7.140625" style="207" bestFit="1" customWidth="1"/>
    <col min="4" max="4" width="0.5703125" style="207" customWidth="1"/>
    <col min="5" max="5" width="11.85546875" style="207" bestFit="1" customWidth="1"/>
    <col min="6" max="6" width="7.140625" style="207" bestFit="1" customWidth="1"/>
    <col min="7" max="7" width="11.85546875" style="207" bestFit="1" customWidth="1"/>
    <col min="8" max="8" width="1" style="207" customWidth="1"/>
    <col min="9" max="9" width="5.42578125" style="207" bestFit="1" customWidth="1"/>
    <col min="10" max="10" width="0.42578125" style="207" customWidth="1"/>
    <col min="11" max="11" width="11.85546875" style="207" bestFit="1" customWidth="1"/>
    <col min="12" max="12" width="6" style="207" bestFit="1" customWidth="1"/>
    <col min="13" max="13" width="0.7109375" style="207" customWidth="1"/>
    <col min="14" max="14" width="8.5703125" style="207" customWidth="1"/>
    <col min="15" max="15" width="7.140625" style="207" bestFit="1" customWidth="1"/>
    <col min="16" max="16" width="0.7109375" style="207" customWidth="1"/>
    <col min="17" max="16384" width="8.5703125" style="207"/>
  </cols>
  <sheetData>
    <row r="1" spans="1:16" ht="13.5" hidden="1">
      <c r="A1" s="172"/>
      <c r="B1" s="31"/>
      <c r="C1" s="31"/>
      <c r="D1" s="31"/>
    </row>
    <row r="2" spans="1:16" ht="13.5" hidden="1">
      <c r="A2" s="172"/>
      <c r="B2" s="31"/>
      <c r="C2" s="31"/>
      <c r="D2" s="31"/>
    </row>
    <row r="3" spans="1:16" ht="13.5" hidden="1">
      <c r="A3" s="208"/>
      <c r="B3" s="41">
        <v>52008.88</v>
      </c>
      <c r="C3" s="41">
        <v>100</v>
      </c>
      <c r="D3" s="41"/>
      <c r="E3" s="41">
        <v>57656.019</v>
      </c>
      <c r="F3" s="41">
        <v>100</v>
      </c>
      <c r="G3" s="41">
        <v>58199.841999999997</v>
      </c>
      <c r="H3" s="41"/>
      <c r="I3" s="41">
        <v>100</v>
      </c>
      <c r="J3" s="41"/>
      <c r="K3" s="41">
        <v>-299.04900000000634</v>
      </c>
      <c r="L3" s="41">
        <v>543.82299999999668</v>
      </c>
      <c r="M3" s="41"/>
      <c r="N3" s="207" t="s">
        <v>296</v>
      </c>
      <c r="O3" s="41">
        <v>6.0178944118653988</v>
      </c>
      <c r="P3" s="41"/>
    </row>
    <row r="4" spans="1:16" s="210" customFormat="1" ht="30.75" customHeight="1">
      <c r="A4" s="209" t="str">
        <f>"Bilanca stanja bank in hranilnic po stanju "&amp;TEXT(Kazalo!B100,"dd.mm.yyyy")</f>
        <v>Bilanca stanja bank in hranilnic po stanju 31.05.2026</v>
      </c>
      <c r="B4" s="267"/>
      <c r="C4" s="267"/>
      <c r="D4" s="267"/>
      <c r="E4" s="267"/>
      <c r="F4" s="267"/>
      <c r="G4" s="68"/>
      <c r="H4" s="68"/>
      <c r="I4" s="68"/>
      <c r="J4" s="68"/>
      <c r="K4" s="381"/>
      <c r="L4" s="381"/>
      <c r="M4" s="68"/>
      <c r="N4" s="382"/>
      <c r="O4" s="382"/>
      <c r="P4" s="41"/>
    </row>
    <row r="5" spans="1:16" ht="13.35" customHeight="1">
      <c r="A5" s="268"/>
      <c r="B5" s="267" t="s">
        <v>2</v>
      </c>
      <c r="C5" s="267" t="s">
        <v>297</v>
      </c>
      <c r="D5" s="267"/>
      <c r="E5" s="267" t="s">
        <v>2</v>
      </c>
      <c r="F5" s="267" t="s">
        <v>297</v>
      </c>
      <c r="G5" s="68" t="s">
        <v>2</v>
      </c>
      <c r="H5" s="68"/>
      <c r="I5" s="68" t="s">
        <v>42</v>
      </c>
      <c r="J5" s="68"/>
      <c r="K5" s="381" t="s">
        <v>298</v>
      </c>
      <c r="L5" s="381"/>
      <c r="M5" s="68"/>
      <c r="N5" s="382" t="s">
        <v>299</v>
      </c>
      <c r="O5" s="382"/>
      <c r="P5" s="269"/>
    </row>
    <row r="6" spans="1:16" ht="12.6" customHeight="1">
      <c r="A6" s="66" t="s">
        <v>7</v>
      </c>
      <c r="B6" s="332">
        <v>40178</v>
      </c>
      <c r="C6" s="333" t="s">
        <v>3</v>
      </c>
      <c r="D6" s="333"/>
      <c r="E6" s="332">
        <v>46022</v>
      </c>
      <c r="F6" s="333" t="s">
        <v>3</v>
      </c>
      <c r="G6" s="334">
        <v>46173</v>
      </c>
      <c r="H6" s="67"/>
      <c r="I6" s="67" t="s">
        <v>3</v>
      </c>
      <c r="J6" s="67"/>
      <c r="K6" s="334">
        <v>46173</v>
      </c>
      <c r="L6" s="332" t="s">
        <v>300</v>
      </c>
      <c r="M6" s="68"/>
      <c r="N6" s="334">
        <v>46173</v>
      </c>
      <c r="O6" s="332" t="s">
        <v>301</v>
      </c>
      <c r="P6" s="269"/>
    </row>
    <row r="7" spans="1:16" s="211" customFormat="1" ht="12" customHeight="1">
      <c r="A7" s="69" t="s">
        <v>0</v>
      </c>
      <c r="B7" s="355">
        <v>52008.88</v>
      </c>
      <c r="C7" s="270">
        <v>100</v>
      </c>
      <c r="D7" s="270"/>
      <c r="E7" s="355">
        <v>57656.019</v>
      </c>
      <c r="F7" s="270">
        <v>100</v>
      </c>
      <c r="G7" s="355">
        <v>58761.697999999997</v>
      </c>
      <c r="H7" s="270"/>
      <c r="I7" s="270">
        <v>100</v>
      </c>
      <c r="J7" s="270"/>
      <c r="K7" s="270">
        <v>561.85599999999977</v>
      </c>
      <c r="L7" s="270">
        <v>1105.6789999999964</v>
      </c>
      <c r="M7" s="270"/>
      <c r="N7" s="270">
        <v>0.96539093697196598</v>
      </c>
      <c r="O7" s="270">
        <v>4.2520311216319717</v>
      </c>
      <c r="P7" s="271"/>
    </row>
    <row r="8" spans="1:16" s="211" customFormat="1" ht="12" customHeight="1">
      <c r="A8" s="17" t="s">
        <v>43</v>
      </c>
      <c r="B8" s="356">
        <v>1468.04</v>
      </c>
      <c r="C8" s="272">
        <v>2.8226718206583188</v>
      </c>
      <c r="D8" s="272"/>
      <c r="E8" s="356">
        <v>7713.8109999999997</v>
      </c>
      <c r="F8" s="272">
        <v>13.379021191178669</v>
      </c>
      <c r="G8" s="356">
        <v>6470.8559999999998</v>
      </c>
      <c r="H8" s="272"/>
      <c r="I8" s="272">
        <v>11.012030319477836</v>
      </c>
      <c r="J8" s="272"/>
      <c r="K8" s="272">
        <v>-141.35400000000027</v>
      </c>
      <c r="L8" s="272">
        <v>-1242.9549999999999</v>
      </c>
      <c r="M8" s="272"/>
      <c r="N8" s="272">
        <v>-2.1377723937987536</v>
      </c>
      <c r="O8" s="272">
        <v>-25.801776600242256</v>
      </c>
      <c r="P8" s="271"/>
    </row>
    <row r="9" spans="1:16" s="211" customFormat="1" ht="12" customHeight="1">
      <c r="A9" s="6" t="s">
        <v>11</v>
      </c>
      <c r="B9" s="356">
        <v>5763.1450000000004</v>
      </c>
      <c r="C9" s="272">
        <v>11.081078846535439</v>
      </c>
      <c r="D9" s="272"/>
      <c r="E9" s="356">
        <v>1856.404</v>
      </c>
      <c r="F9" s="272">
        <v>3.2197921955034738</v>
      </c>
      <c r="G9" s="356">
        <v>1786.221</v>
      </c>
      <c r="H9" s="272"/>
      <c r="I9" s="272">
        <v>3.0397709065520879</v>
      </c>
      <c r="J9" s="272"/>
      <c r="K9" s="272">
        <v>-114.21000000000004</v>
      </c>
      <c r="L9" s="272">
        <v>-70.182999999999993</v>
      </c>
      <c r="M9" s="272"/>
      <c r="N9" s="272">
        <v>-6.0096893809877923</v>
      </c>
      <c r="O9" s="272">
        <v>24.548758362072686</v>
      </c>
      <c r="P9" s="271"/>
    </row>
    <row r="10" spans="1:16" s="211" customFormat="1" ht="11.85" customHeight="1">
      <c r="A10" s="1" t="s">
        <v>20</v>
      </c>
      <c r="B10" s="357">
        <v>3531.288</v>
      </c>
      <c r="C10" s="273">
        <v>6.7897789762056018</v>
      </c>
      <c r="D10" s="273"/>
      <c r="E10" s="357">
        <v>123.297</v>
      </c>
      <c r="F10" s="273">
        <v>0.21384931207269098</v>
      </c>
      <c r="G10" s="357">
        <v>161.25200000000001</v>
      </c>
      <c r="H10" s="273"/>
      <c r="I10" s="273">
        <v>0.27441684888003071</v>
      </c>
      <c r="J10" s="273"/>
      <c r="K10" s="273">
        <v>-1.3470000000000084</v>
      </c>
      <c r="L10" s="273">
        <v>37.955000000000013</v>
      </c>
      <c r="M10" s="273"/>
      <c r="N10" s="273">
        <v>-0.82841837895683001</v>
      </c>
      <c r="O10" s="273">
        <v>18.919158099677013</v>
      </c>
      <c r="P10" s="271"/>
    </row>
    <row r="11" spans="1:16" s="208" customFormat="1" ht="11.85" customHeight="1">
      <c r="A11" s="1" t="s">
        <v>21</v>
      </c>
      <c r="B11" s="357">
        <v>2231.857</v>
      </c>
      <c r="C11" s="273">
        <v>4.2912998703298362</v>
      </c>
      <c r="D11" s="273"/>
      <c r="E11" s="357">
        <v>1733.105</v>
      </c>
      <c r="F11" s="273">
        <v>3.0059394145821967</v>
      </c>
      <c r="G11" s="357">
        <v>1624.9670000000001</v>
      </c>
      <c r="H11" s="273"/>
      <c r="I11" s="273">
        <v>2.765350654094441</v>
      </c>
      <c r="J11" s="273"/>
      <c r="K11" s="273">
        <v>-112.86799999999994</v>
      </c>
      <c r="L11" s="273">
        <v>-108.13799999999992</v>
      </c>
      <c r="M11" s="273"/>
      <c r="N11" s="273">
        <v>-6.4947477752490883</v>
      </c>
      <c r="O11" s="273">
        <v>25.136459267062804</v>
      </c>
      <c r="P11" s="274"/>
    </row>
    <row r="12" spans="1:16" s="208" customFormat="1" ht="11.85" customHeight="1">
      <c r="A12" s="2" t="s">
        <v>23</v>
      </c>
      <c r="B12" s="357">
        <v>3020.4209999999998</v>
      </c>
      <c r="C12" s="273">
        <v>5.8075101790309658</v>
      </c>
      <c r="D12" s="273"/>
      <c r="E12" s="357">
        <v>1095.5509999999999</v>
      </c>
      <c r="F12" s="273">
        <v>1.9001502687863343</v>
      </c>
      <c r="G12" s="357">
        <v>1134.9839999999999</v>
      </c>
      <c r="H12" s="273"/>
      <c r="I12" s="273">
        <v>1.9315030685464536</v>
      </c>
      <c r="J12" s="273"/>
      <c r="K12" s="273">
        <v>-108.67200000000003</v>
      </c>
      <c r="L12" s="273">
        <v>39.432999999999993</v>
      </c>
      <c r="M12" s="273"/>
      <c r="N12" s="273">
        <v>-8.738107643914395</v>
      </c>
      <c r="O12" s="273">
        <v>45.843779193260481</v>
      </c>
      <c r="P12" s="274"/>
    </row>
    <row r="13" spans="1:16" s="208" customFormat="1" ht="11.85" customHeight="1">
      <c r="A13" s="2" t="s">
        <v>22</v>
      </c>
      <c r="B13" s="357">
        <v>2742.7240000000002</v>
      </c>
      <c r="C13" s="273">
        <v>5.2735686675044731</v>
      </c>
      <c r="D13" s="273"/>
      <c r="E13" s="357">
        <v>760.85400000000004</v>
      </c>
      <c r="F13" s="273">
        <v>1.3196436611414326</v>
      </c>
      <c r="G13" s="357">
        <v>651.23800000000006</v>
      </c>
      <c r="H13" s="273"/>
      <c r="I13" s="273">
        <v>1.1082695397944424</v>
      </c>
      <c r="J13" s="273"/>
      <c r="K13" s="273">
        <v>-5.5399999999999636</v>
      </c>
      <c r="L13" s="273">
        <v>-109.61599999999999</v>
      </c>
      <c r="M13" s="273"/>
      <c r="N13" s="273">
        <v>-0.84351181068792469</v>
      </c>
      <c r="O13" s="273">
        <v>-0.71592568764539122</v>
      </c>
      <c r="P13" s="274"/>
    </row>
    <row r="14" spans="1:16" s="208" customFormat="1" ht="12.6" customHeight="1">
      <c r="A14" s="7" t="s">
        <v>15</v>
      </c>
      <c r="B14" s="356">
        <v>34132.446000000004</v>
      </c>
      <c r="C14" s="272">
        <v>65.628111968571531</v>
      </c>
      <c r="D14" s="272"/>
      <c r="E14" s="356">
        <v>30841.727999999999</v>
      </c>
      <c r="F14" s="272">
        <v>53.492642285968437</v>
      </c>
      <c r="G14" s="356">
        <v>32470.213</v>
      </c>
      <c r="H14" s="272"/>
      <c r="I14" s="272">
        <v>55.257445079275961</v>
      </c>
      <c r="J14" s="272"/>
      <c r="K14" s="272">
        <v>138.20699999999852</v>
      </c>
      <c r="L14" s="272">
        <v>1628.4850000000006</v>
      </c>
      <c r="M14" s="272"/>
      <c r="N14" s="272">
        <v>0.42746187786801837</v>
      </c>
      <c r="O14" s="272">
        <v>10.24889705139611</v>
      </c>
      <c r="P14" s="274"/>
    </row>
    <row r="15" spans="1:16" s="211" customFormat="1" ht="11.85" customHeight="1">
      <c r="A15" s="1" t="s">
        <v>24</v>
      </c>
      <c r="B15" s="357">
        <v>20201.001</v>
      </c>
      <c r="C15" s="273">
        <v>38.841445922311728</v>
      </c>
      <c r="D15" s="273"/>
      <c r="E15" s="357">
        <v>10187.135</v>
      </c>
      <c r="F15" s="273">
        <v>17.668814421613117</v>
      </c>
      <c r="G15" s="357">
        <v>10731.387000000001</v>
      </c>
      <c r="H15" s="273"/>
      <c r="I15" s="273">
        <v>18.262554291742898</v>
      </c>
      <c r="J15" s="273"/>
      <c r="K15" s="273">
        <v>-7.7019999999993161</v>
      </c>
      <c r="L15" s="273">
        <v>544.25200000000041</v>
      </c>
      <c r="M15" s="273"/>
      <c r="N15" s="273">
        <v>-7.1719305054640525E-2</v>
      </c>
      <c r="O15" s="273">
        <v>6.429061355514798</v>
      </c>
      <c r="P15" s="271"/>
    </row>
    <row r="16" spans="1:16" s="208" customFormat="1" ht="11.85" customHeight="1">
      <c r="A16" s="1" t="s">
        <v>25</v>
      </c>
      <c r="B16" s="357">
        <v>8071.7240000000002</v>
      </c>
      <c r="C16" s="273">
        <v>15.519895833173106</v>
      </c>
      <c r="D16" s="273"/>
      <c r="E16" s="357">
        <v>14369.291999999999</v>
      </c>
      <c r="F16" s="273">
        <v>24.922449120186393</v>
      </c>
      <c r="G16" s="357">
        <v>14923.039000000001</v>
      </c>
      <c r="H16" s="273"/>
      <c r="I16" s="273">
        <v>25.395860752696425</v>
      </c>
      <c r="J16" s="273"/>
      <c r="K16" s="273">
        <v>121.77900000000045</v>
      </c>
      <c r="L16" s="273">
        <v>553.74700000000121</v>
      </c>
      <c r="M16" s="273"/>
      <c r="N16" s="273">
        <v>0.8227610352091741</v>
      </c>
      <c r="O16" s="273">
        <v>8.8259249905981783</v>
      </c>
      <c r="P16" s="274"/>
    </row>
    <row r="17" spans="1:16" s="208" customFormat="1" ht="11.85" customHeight="1">
      <c r="A17" s="1" t="s">
        <v>26</v>
      </c>
      <c r="B17" s="357"/>
      <c r="C17" s="273"/>
      <c r="D17" s="273"/>
      <c r="E17" s="357">
        <v>9222.3359999999993</v>
      </c>
      <c r="F17" s="273">
        <v>15.995443598004918</v>
      </c>
      <c r="G17" s="357">
        <v>9616.3960000000006</v>
      </c>
      <c r="H17" s="273"/>
      <c r="I17" s="273">
        <v>16.365075086836328</v>
      </c>
      <c r="J17" s="273"/>
      <c r="K17" s="273">
        <v>100.04800000000068</v>
      </c>
      <c r="L17" s="273">
        <v>394.06000000000131</v>
      </c>
      <c r="M17" s="273"/>
      <c r="N17" s="273">
        <v>1.0513276731788368</v>
      </c>
      <c r="O17" s="273">
        <v>10.171898203341723</v>
      </c>
      <c r="P17" s="274"/>
    </row>
    <row r="18" spans="1:16" s="208" customFormat="1" ht="11.85" customHeight="1">
      <c r="A18" s="1" t="s">
        <v>209</v>
      </c>
      <c r="B18" s="357"/>
      <c r="C18" s="273"/>
      <c r="D18" s="273"/>
      <c r="E18" s="357">
        <v>3470.4659999999999</v>
      </c>
      <c r="F18" s="273">
        <v>6.0192605389560452</v>
      </c>
      <c r="G18" s="357">
        <v>3618.8780000000002</v>
      </c>
      <c r="H18" s="273"/>
      <c r="I18" s="273">
        <v>6.1585660781960394</v>
      </c>
      <c r="J18" s="273"/>
      <c r="K18" s="273">
        <v>25.600000000000364</v>
      </c>
      <c r="L18" s="273">
        <v>148.41200000000026</v>
      </c>
      <c r="M18" s="273"/>
      <c r="N18" s="273">
        <v>0.71244139752060232</v>
      </c>
      <c r="O18" s="273">
        <v>8.9135127131243497</v>
      </c>
      <c r="P18" s="274"/>
    </row>
    <row r="19" spans="1:16" s="208" customFormat="1" ht="11.85" customHeight="1">
      <c r="A19" s="1" t="s">
        <v>254</v>
      </c>
      <c r="B19" s="357">
        <v>734.58199999999999</v>
      </c>
      <c r="C19" s="273">
        <v>1.4124164950293105</v>
      </c>
      <c r="D19" s="273"/>
      <c r="E19" s="357">
        <v>1615.375</v>
      </c>
      <c r="F19" s="273">
        <v>2.8017456425494793</v>
      </c>
      <c r="G19" s="357">
        <v>1736.9449999999999</v>
      </c>
      <c r="H19" s="273"/>
      <c r="I19" s="273">
        <v>2.955913561245286</v>
      </c>
      <c r="J19" s="273"/>
      <c r="K19" s="273">
        <v>15.748000000000047</v>
      </c>
      <c r="L19" s="273">
        <v>121.56999999999994</v>
      </c>
      <c r="M19" s="273"/>
      <c r="N19" s="273">
        <v>0.91494465770043387</v>
      </c>
      <c r="O19" s="273">
        <v>9.4349525010805291</v>
      </c>
      <c r="P19" s="274"/>
    </row>
    <row r="20" spans="1:16" s="208" customFormat="1" ht="11.85" customHeight="1">
      <c r="A20" s="1" t="s">
        <v>255</v>
      </c>
      <c r="B20" s="357">
        <v>2719.1210000000001</v>
      </c>
      <c r="C20" s="273">
        <v>5.2281860328466987</v>
      </c>
      <c r="D20" s="273"/>
      <c r="E20" s="357">
        <v>2079.1979999999999</v>
      </c>
      <c r="F20" s="273">
        <v>3.606211521471852</v>
      </c>
      <c r="G20" s="357">
        <v>2154.42</v>
      </c>
      <c r="H20" s="273"/>
      <c r="I20" s="273">
        <v>3.6663678438972274</v>
      </c>
      <c r="J20" s="273"/>
      <c r="K20" s="273">
        <v>19.420000000000073</v>
      </c>
      <c r="L20" s="273">
        <v>75.222000000000207</v>
      </c>
      <c r="M20" s="273"/>
      <c r="N20" s="273">
        <v>0.90960187353630317</v>
      </c>
      <c r="O20" s="273">
        <v>6.026902157330194</v>
      </c>
      <c r="P20" s="274"/>
    </row>
    <row r="21" spans="1:16" s="208" customFormat="1" ht="11.85" customHeight="1">
      <c r="A21" s="1" t="s">
        <v>256</v>
      </c>
      <c r="B21" s="357">
        <v>2354.0770000000002</v>
      </c>
      <c r="C21" s="273">
        <v>4.5262982013840718</v>
      </c>
      <c r="D21" s="273"/>
      <c r="E21" s="357">
        <v>2571.9290000000001</v>
      </c>
      <c r="F21" s="273">
        <v>4.4608161378606459</v>
      </c>
      <c r="G21" s="357">
        <v>2905.7289999999998</v>
      </c>
      <c r="H21" s="273"/>
      <c r="I21" s="273">
        <v>4.9449370915047419</v>
      </c>
      <c r="J21" s="273"/>
      <c r="K21" s="273">
        <v>-11.338000000000193</v>
      </c>
      <c r="L21" s="273">
        <v>333.79999999999973</v>
      </c>
      <c r="M21" s="273"/>
      <c r="N21" s="273">
        <v>-0.38867807972872148</v>
      </c>
      <c r="O21" s="273">
        <v>44.244070226508136</v>
      </c>
      <c r="P21" s="274"/>
    </row>
    <row r="22" spans="1:16" s="208" customFormat="1" ht="12" customHeight="1">
      <c r="A22" s="8" t="s">
        <v>44</v>
      </c>
      <c r="B22" s="356">
        <v>0</v>
      </c>
      <c r="C22" s="272">
        <v>0</v>
      </c>
      <c r="D22" s="272"/>
      <c r="E22" s="356">
        <v>189.41900000000001</v>
      </c>
      <c r="F22" s="272">
        <v>0.32853291518444938</v>
      </c>
      <c r="G22" s="356">
        <v>460.23</v>
      </c>
      <c r="H22" s="272"/>
      <c r="I22" s="272">
        <v>0.78321426314127285</v>
      </c>
      <c r="J22" s="272"/>
      <c r="K22" s="272">
        <v>259.11099999999999</v>
      </c>
      <c r="L22" s="272">
        <v>270.81100000000004</v>
      </c>
      <c r="M22" s="272"/>
      <c r="N22" s="272">
        <v>128.83467002123123</v>
      </c>
      <c r="O22" s="272">
        <v>27.601704572234986</v>
      </c>
      <c r="P22" s="274"/>
    </row>
    <row r="23" spans="1:16" s="211" customFormat="1" ht="12" customHeight="1">
      <c r="A23" s="6" t="s">
        <v>17</v>
      </c>
      <c r="B23" s="356">
        <v>8907.2999999999993</v>
      </c>
      <c r="C23" s="272">
        <v>17.126498397965886</v>
      </c>
      <c r="D23" s="272"/>
      <c r="E23" s="356">
        <v>14674.475</v>
      </c>
      <c r="F23" s="272">
        <v>25.451765929243226</v>
      </c>
      <c r="G23" s="356">
        <v>15218.811999999998</v>
      </c>
      <c r="H23" s="272"/>
      <c r="I23" s="272">
        <v>25.899203933827781</v>
      </c>
      <c r="J23" s="272"/>
      <c r="K23" s="272">
        <v>438.91199999999844</v>
      </c>
      <c r="L23" s="272">
        <v>544.33699999999772</v>
      </c>
      <c r="M23" s="272"/>
      <c r="N23" s="272">
        <v>2.9696547337938473</v>
      </c>
      <c r="O23" s="272">
        <v>7.6204097319922504</v>
      </c>
      <c r="P23" s="271"/>
    </row>
    <row r="24" spans="1:16" s="211" customFormat="1" ht="12" customHeight="1">
      <c r="A24" s="9" t="s">
        <v>18</v>
      </c>
      <c r="B24" s="356">
        <v>889.91099999999994</v>
      </c>
      <c r="C24" s="272">
        <v>1.7110751087122047</v>
      </c>
      <c r="D24" s="272"/>
      <c r="E24" s="356">
        <v>70.305999999999997</v>
      </c>
      <c r="F24" s="272">
        <v>0.12194043435430392</v>
      </c>
      <c r="G24" s="356">
        <v>85.941000000000003</v>
      </c>
      <c r="H24" s="272"/>
      <c r="I24" s="272">
        <v>0.14625343195494453</v>
      </c>
      <c r="J24" s="272"/>
      <c r="K24" s="272">
        <v>-8.7249999999999943</v>
      </c>
      <c r="L24" s="272">
        <v>15.635000000000005</v>
      </c>
      <c r="M24" s="272"/>
      <c r="N24" s="272">
        <v>-9.216614201508456</v>
      </c>
      <c r="O24" s="272">
        <v>-7.0877974420792018</v>
      </c>
      <c r="P24" s="271"/>
    </row>
    <row r="25" spans="1:16" s="211" customFormat="1" ht="11.85" customHeight="1">
      <c r="A25" s="3" t="s">
        <v>27</v>
      </c>
      <c r="B25" s="357">
        <v>381.05399999999997</v>
      </c>
      <c r="C25" s="273">
        <v>0.73267103617689899</v>
      </c>
      <c r="D25" s="273"/>
      <c r="E25" s="357">
        <v>15.183999999999999</v>
      </c>
      <c r="F25" s="273">
        <v>2.6335498467211199E-2</v>
      </c>
      <c r="G25" s="357">
        <v>31.408999999999999</v>
      </c>
      <c r="H25" s="273"/>
      <c r="I25" s="273">
        <v>5.3451484672890154E-2</v>
      </c>
      <c r="J25" s="273"/>
      <c r="K25" s="273">
        <v>-7.3440000000000012</v>
      </c>
      <c r="L25" s="273">
        <v>16.225000000000001</v>
      </c>
      <c r="M25" s="273"/>
      <c r="N25" s="273">
        <v>-18.950790906510463</v>
      </c>
      <c r="O25" s="273">
        <v>37.439285870564021</v>
      </c>
      <c r="P25" s="271"/>
    </row>
    <row r="26" spans="1:16" s="208" customFormat="1" ht="11.85" customHeight="1">
      <c r="A26" s="3" t="s">
        <v>28</v>
      </c>
      <c r="B26" s="357">
        <v>29.972999999999999</v>
      </c>
      <c r="C26" s="273">
        <v>5.7630543091872002E-2</v>
      </c>
      <c r="D26" s="273"/>
      <c r="E26" s="357">
        <v>15.183999999999999</v>
      </c>
      <c r="F26" s="273">
        <v>2.6335498467211199E-2</v>
      </c>
      <c r="G26" s="357">
        <v>31.408999999999999</v>
      </c>
      <c r="H26" s="273"/>
      <c r="I26" s="273">
        <v>5.3451484672890154E-2</v>
      </c>
      <c r="J26" s="273"/>
      <c r="K26" s="273">
        <v>-7.3440000000000012</v>
      </c>
      <c r="L26" s="273">
        <v>16.225000000000001</v>
      </c>
      <c r="M26" s="273"/>
      <c r="N26" s="273">
        <v>-18.950790906510463</v>
      </c>
      <c r="O26" s="273">
        <v>66.661360500902035</v>
      </c>
      <c r="P26" s="274"/>
    </row>
    <row r="27" spans="1:16" s="208" customFormat="1" ht="12" customHeight="1">
      <c r="A27" s="10" t="s">
        <v>41</v>
      </c>
      <c r="B27" s="356">
        <v>0</v>
      </c>
      <c r="C27" s="272">
        <v>0</v>
      </c>
      <c r="D27" s="272"/>
      <c r="E27" s="356">
        <v>53.563000000000002</v>
      </c>
      <c r="F27" s="272">
        <v>9.2900968414069668E-2</v>
      </c>
      <c r="G27" s="356">
        <v>54.149000000000001</v>
      </c>
      <c r="H27" s="272"/>
      <c r="I27" s="272">
        <v>9.2150162168560895E-2</v>
      </c>
      <c r="J27" s="272"/>
      <c r="K27" s="272">
        <v>-0.51999999999999602</v>
      </c>
      <c r="L27" s="272">
        <v>-0.85700000000000642</v>
      </c>
      <c r="M27" s="272"/>
      <c r="N27" s="272">
        <v>-0.95117891309516311</v>
      </c>
      <c r="O27" s="272">
        <v>-44.60347014772681</v>
      </c>
      <c r="P27" s="274"/>
    </row>
    <row r="28" spans="1:16" s="211" customFormat="1" ht="11.85" customHeight="1">
      <c r="A28" s="4" t="s">
        <v>30</v>
      </c>
      <c r="B28" s="357">
        <v>0</v>
      </c>
      <c r="C28" s="273">
        <v>0</v>
      </c>
      <c r="D28" s="273"/>
      <c r="E28" s="357">
        <v>0.42099999999999999</v>
      </c>
      <c r="F28" s="273">
        <v>7.3019262741674893E-4</v>
      </c>
      <c r="G28" s="357">
        <v>0.36099999999999999</v>
      </c>
      <c r="H28" s="273"/>
      <c r="I28" s="273">
        <v>6.1434575971579307E-4</v>
      </c>
      <c r="J28" s="273"/>
      <c r="K28" s="273">
        <v>2.0000000000000018E-3</v>
      </c>
      <c r="L28" s="273">
        <v>-0.06</v>
      </c>
      <c r="M28" s="273"/>
      <c r="N28" s="273">
        <v>0.55710306406684396</v>
      </c>
      <c r="O28" s="273">
        <v>-70.165289256198349</v>
      </c>
      <c r="P28" s="271"/>
    </row>
    <row r="29" spans="1:16" s="208" customFormat="1" ht="12" customHeight="1">
      <c r="A29" s="9" t="s">
        <v>29</v>
      </c>
      <c r="B29" s="356">
        <v>270.04500000000002</v>
      </c>
      <c r="C29" s="272">
        <v>0.51922863941696118</v>
      </c>
      <c r="D29" s="272"/>
      <c r="E29" s="356">
        <v>0</v>
      </c>
      <c r="F29" s="272">
        <v>0</v>
      </c>
      <c r="G29" s="356">
        <v>0</v>
      </c>
      <c r="H29" s="272"/>
      <c r="I29" s="272">
        <v>0</v>
      </c>
      <c r="J29" s="272"/>
      <c r="K29" s="272">
        <v>0</v>
      </c>
      <c r="L29" s="272">
        <v>0</v>
      </c>
      <c r="M29" s="272"/>
      <c r="N29" s="272">
        <v>0</v>
      </c>
      <c r="O29" s="272">
        <v>0</v>
      </c>
      <c r="P29" s="274"/>
    </row>
    <row r="30" spans="1:16" s="208" customFormat="1" ht="11.85" customHeight="1">
      <c r="A30" s="3" t="s">
        <v>27</v>
      </c>
      <c r="B30" s="357">
        <v>263.67899999999997</v>
      </c>
      <c r="C30" s="273">
        <v>0.50698842197716998</v>
      </c>
      <c r="D30" s="273"/>
      <c r="E30" s="357">
        <v>0</v>
      </c>
      <c r="F30" s="273">
        <v>0</v>
      </c>
      <c r="G30" s="357">
        <v>0</v>
      </c>
      <c r="H30" s="273"/>
      <c r="I30" s="273">
        <v>0</v>
      </c>
      <c r="J30" s="273"/>
      <c r="K30" s="273">
        <v>0</v>
      </c>
      <c r="L30" s="273">
        <v>0</v>
      </c>
      <c r="M30" s="273"/>
      <c r="N30" s="273">
        <v>0</v>
      </c>
      <c r="O30" s="273">
        <v>0</v>
      </c>
      <c r="P30" s="274"/>
    </row>
    <row r="31" spans="1:16" s="211" customFormat="1" ht="11.85" customHeight="1">
      <c r="A31" s="2" t="s">
        <v>31</v>
      </c>
      <c r="B31" s="357">
        <v>0</v>
      </c>
      <c r="C31" s="273">
        <v>0</v>
      </c>
      <c r="D31" s="273"/>
      <c r="E31" s="357">
        <v>0</v>
      </c>
      <c r="F31" s="273">
        <v>0</v>
      </c>
      <c r="G31" s="357">
        <v>0</v>
      </c>
      <c r="H31" s="273"/>
      <c r="I31" s="273">
        <v>0</v>
      </c>
      <c r="J31" s="273"/>
      <c r="K31" s="273">
        <v>0</v>
      </c>
      <c r="L31" s="273">
        <v>0</v>
      </c>
      <c r="M31" s="273"/>
      <c r="N31" s="273">
        <v>0</v>
      </c>
      <c r="O31" s="273">
        <v>0</v>
      </c>
      <c r="P31" s="271"/>
    </row>
    <row r="32" spans="1:16" s="208" customFormat="1" ht="12" customHeight="1">
      <c r="A32" s="9" t="s">
        <v>19</v>
      </c>
      <c r="B32" s="356">
        <v>6236.7669999999998</v>
      </c>
      <c r="C32" s="272">
        <v>11.991734872967848</v>
      </c>
      <c r="D32" s="272"/>
      <c r="E32" s="356">
        <v>4460.6109999999999</v>
      </c>
      <c r="F32" s="272">
        <v>7.7365920806984612</v>
      </c>
      <c r="G32" s="356">
        <v>4766.1909999999998</v>
      </c>
      <c r="H32" s="272"/>
      <c r="I32" s="272">
        <v>8.1110505009572726</v>
      </c>
      <c r="J32" s="272"/>
      <c r="K32" s="272">
        <v>317.90300000000025</v>
      </c>
      <c r="L32" s="272">
        <v>305.57999999999993</v>
      </c>
      <c r="M32" s="272"/>
      <c r="N32" s="272">
        <v>7.1466370882460994</v>
      </c>
      <c r="O32" s="272">
        <v>7.197919103226158</v>
      </c>
      <c r="P32" s="274"/>
    </row>
    <row r="33" spans="1:16" s="208" customFormat="1" ht="11.85" customHeight="1">
      <c r="A33" s="3" t="s">
        <v>27</v>
      </c>
      <c r="B33" s="357">
        <v>5627.4570000000003</v>
      </c>
      <c r="C33" s="273">
        <v>10.82018493764911</v>
      </c>
      <c r="D33" s="273"/>
      <c r="E33" s="357">
        <v>4211.4309999999996</v>
      </c>
      <c r="F33" s="273">
        <v>7.3044082353309889</v>
      </c>
      <c r="G33" s="357">
        <v>4509.4930000000004</v>
      </c>
      <c r="H33" s="273"/>
      <c r="I33" s="273">
        <v>7.6742047175015271</v>
      </c>
      <c r="J33" s="273"/>
      <c r="K33" s="273">
        <v>316.90300000000025</v>
      </c>
      <c r="L33" s="273">
        <v>298.06200000000081</v>
      </c>
      <c r="M33" s="273"/>
      <c r="N33" s="273">
        <v>7.5586451334378024</v>
      </c>
      <c r="O33" s="273">
        <v>7.2819059786054519</v>
      </c>
      <c r="P33" s="274"/>
    </row>
    <row r="34" spans="1:16" s="211" customFormat="1" ht="11.85" customHeight="1">
      <c r="A34" s="1" t="s">
        <v>31</v>
      </c>
      <c r="B34" s="357">
        <v>3869.9949999999999</v>
      </c>
      <c r="C34" s="273">
        <v>7.4410273784015351</v>
      </c>
      <c r="D34" s="273"/>
      <c r="E34" s="357">
        <v>3072.9989999999998</v>
      </c>
      <c r="F34" s="273">
        <v>5.3298841184300283</v>
      </c>
      <c r="G34" s="357">
        <v>3222.3739999999998</v>
      </c>
      <c r="H34" s="273"/>
      <c r="I34" s="273">
        <v>5.4838000086382799</v>
      </c>
      <c r="J34" s="273"/>
      <c r="K34" s="273">
        <v>259.43599999999969</v>
      </c>
      <c r="L34" s="273">
        <v>149.375</v>
      </c>
      <c r="M34" s="273"/>
      <c r="N34" s="273">
        <v>8.7560387696266275</v>
      </c>
      <c r="O34" s="273">
        <v>4.6359856656894793</v>
      </c>
      <c r="P34" s="271"/>
    </row>
    <row r="35" spans="1:16" s="208" customFormat="1" ht="12" customHeight="1">
      <c r="A35" s="9" t="s">
        <v>12</v>
      </c>
      <c r="B35" s="356">
        <v>1510.577</v>
      </c>
      <c r="C35" s="272">
        <v>2.9044597768688734</v>
      </c>
      <c r="D35" s="272"/>
      <c r="E35" s="356">
        <v>10096.665000000001</v>
      </c>
      <c r="F35" s="272">
        <v>17.511901055811709</v>
      </c>
      <c r="G35" s="356">
        <v>10319.284</v>
      </c>
      <c r="H35" s="272"/>
      <c r="I35" s="272">
        <v>17.561242018567945</v>
      </c>
      <c r="J35" s="272"/>
      <c r="K35" s="272">
        <v>130.28600000000006</v>
      </c>
      <c r="L35" s="272">
        <v>222.61899999999878</v>
      </c>
      <c r="M35" s="272"/>
      <c r="N35" s="272">
        <v>1.2786929588169516</v>
      </c>
      <c r="O35" s="272">
        <v>8.4929483627099511</v>
      </c>
      <c r="P35" s="274"/>
    </row>
    <row r="36" spans="1:16" s="208" customFormat="1" ht="11.85" customHeight="1">
      <c r="A36" s="2" t="s">
        <v>32</v>
      </c>
      <c r="B36" s="357">
        <v>1230.568</v>
      </c>
      <c r="C36" s="273">
        <v>2.3660728706328613</v>
      </c>
      <c r="D36" s="273"/>
      <c r="E36" s="357">
        <v>7351.384</v>
      </c>
      <c r="F36" s="273">
        <v>12.75041899788468</v>
      </c>
      <c r="G36" s="357">
        <v>7674.9949999999999</v>
      </c>
      <c r="H36" s="273"/>
      <c r="I36" s="273">
        <v>13.061220593046851</v>
      </c>
      <c r="J36" s="273"/>
      <c r="K36" s="273">
        <v>198.31700000000001</v>
      </c>
      <c r="L36" s="273">
        <v>323.61099999999988</v>
      </c>
      <c r="M36" s="273"/>
      <c r="N36" s="273">
        <v>2.6524748023119438</v>
      </c>
      <c r="O36" s="273">
        <v>13.235505661410119</v>
      </c>
      <c r="P36" s="274"/>
    </row>
    <row r="37" spans="1:16" s="211" customFormat="1" ht="12" customHeight="1">
      <c r="A37" s="11" t="s">
        <v>45</v>
      </c>
      <c r="B37" s="356">
        <v>696.02099999999996</v>
      </c>
      <c r="C37" s="272">
        <v>1.3382733871600387</v>
      </c>
      <c r="D37" s="272"/>
      <c r="E37" s="356">
        <v>1420.49</v>
      </c>
      <c r="F37" s="272">
        <v>2.4637323641786644</v>
      </c>
      <c r="G37" s="356">
        <v>1448.434</v>
      </c>
      <c r="H37" s="272"/>
      <c r="I37" s="272">
        <v>2.4649287704381857</v>
      </c>
      <c r="J37" s="272"/>
      <c r="K37" s="272">
        <v>0.75</v>
      </c>
      <c r="L37" s="272">
        <v>27.94399999999996</v>
      </c>
      <c r="M37" s="272"/>
      <c r="N37" s="272">
        <v>5.1806886033145538E-2</v>
      </c>
      <c r="O37" s="272">
        <v>11.947338685306597</v>
      </c>
      <c r="P37" s="271"/>
    </row>
    <row r="38" spans="1:16" s="211" customFormat="1" ht="12" customHeight="1">
      <c r="A38" s="66" t="s">
        <v>16</v>
      </c>
      <c r="B38" s="358">
        <v>1041.9279999999926</v>
      </c>
      <c r="C38" s="275">
        <v>2.0033655791087841</v>
      </c>
      <c r="D38" s="275"/>
      <c r="E38" s="358">
        <v>959.69199999999546</v>
      </c>
      <c r="F38" s="275">
        <v>1.6645131187430673</v>
      </c>
      <c r="G38" s="358">
        <v>906.93199999999342</v>
      </c>
      <c r="H38" s="275"/>
      <c r="I38" s="275">
        <v>1.5434067272868688</v>
      </c>
      <c r="J38" s="275"/>
      <c r="K38" s="275">
        <v>-19.560000000004948</v>
      </c>
      <c r="L38" s="275">
        <v>-52.760000000002037</v>
      </c>
      <c r="M38" s="275"/>
      <c r="N38" s="275">
        <v>-2.1111893033080698</v>
      </c>
      <c r="O38" s="275">
        <v>-5.7621370219432144</v>
      </c>
      <c r="P38" s="276"/>
    </row>
    <row r="39" spans="1:16" s="211" customFormat="1" ht="12" customHeight="1">
      <c r="A39" s="12" t="s">
        <v>1</v>
      </c>
      <c r="B39" s="356">
        <v>52008.88</v>
      </c>
      <c r="C39" s="272">
        <v>100</v>
      </c>
      <c r="D39" s="272"/>
      <c r="E39" s="356">
        <v>57656.019</v>
      </c>
      <c r="F39" s="272">
        <v>100</v>
      </c>
      <c r="G39" s="356">
        <v>58761.697999999997</v>
      </c>
      <c r="H39" s="272"/>
      <c r="I39" s="272">
        <v>100</v>
      </c>
      <c r="J39" s="272"/>
      <c r="K39" s="272">
        <v>561.85599999999977</v>
      </c>
      <c r="L39" s="272">
        <v>1105.6789999999964</v>
      </c>
      <c r="M39" s="272"/>
      <c r="N39" s="272">
        <v>0.96539093697196598</v>
      </c>
      <c r="O39" s="272">
        <v>4.2520311216319717</v>
      </c>
      <c r="P39" s="271"/>
    </row>
    <row r="40" spans="1:16" s="211" customFormat="1" ht="12" customHeight="1">
      <c r="A40" s="13" t="s">
        <v>278</v>
      </c>
      <c r="B40" s="356">
        <v>46927.262000000002</v>
      </c>
      <c r="C40" s="272">
        <v>90.229326222752732</v>
      </c>
      <c r="D40" s="272"/>
      <c r="E40" s="356">
        <v>49913.502999999997</v>
      </c>
      <c r="F40" s="272">
        <v>86.571192159486415</v>
      </c>
      <c r="G40" s="356">
        <v>50866.989000000001</v>
      </c>
      <c r="H40" s="272"/>
      <c r="I40" s="272">
        <v>86.564872580775329</v>
      </c>
      <c r="J40" s="272"/>
      <c r="K40" s="272">
        <v>299.31100000000151</v>
      </c>
      <c r="L40" s="272">
        <v>953.48600000000442</v>
      </c>
      <c r="M40" s="272"/>
      <c r="N40" s="272">
        <v>0.59190180731651942</v>
      </c>
      <c r="O40" s="272">
        <v>3.6737659987190474</v>
      </c>
      <c r="P40" s="271"/>
    </row>
    <row r="41" spans="1:16" s="211" customFormat="1" ht="12" customHeight="1">
      <c r="A41" s="14" t="s">
        <v>13</v>
      </c>
      <c r="B41" s="356">
        <v>2121.482</v>
      </c>
      <c r="C41" s="272">
        <v>4.0790764961675769</v>
      </c>
      <c r="D41" s="272"/>
      <c r="E41" s="356">
        <v>4.8000000000000001E-2</v>
      </c>
      <c r="F41" s="272">
        <v>8.3252366071268291E-5</v>
      </c>
      <c r="G41" s="356">
        <v>0.98199999999999998</v>
      </c>
      <c r="H41" s="272"/>
      <c r="I41" s="272">
        <v>1.6711566095316036E-3</v>
      </c>
      <c r="J41" s="272"/>
      <c r="K41" s="272">
        <v>-0.76</v>
      </c>
      <c r="L41" s="272">
        <v>0.93399999999999994</v>
      </c>
      <c r="M41" s="272"/>
      <c r="N41" s="272">
        <v>0</v>
      </c>
      <c r="O41" s="272"/>
      <c r="P41" s="271"/>
    </row>
    <row r="42" spans="1:16" s="211" customFormat="1" ht="12" customHeight="1">
      <c r="A42" s="15" t="s">
        <v>9</v>
      </c>
      <c r="B42" s="356">
        <v>15948.78</v>
      </c>
      <c r="C42" s="272">
        <v>30.66549404640131</v>
      </c>
      <c r="D42" s="272"/>
      <c r="E42" s="356">
        <v>1284.7329999999999</v>
      </c>
      <c r="F42" s="272">
        <v>2.2282721254133069</v>
      </c>
      <c r="G42" s="356">
        <v>1877.367</v>
      </c>
      <c r="H42" s="272"/>
      <c r="I42" s="272">
        <v>3.1948821492530732</v>
      </c>
      <c r="J42" s="272"/>
      <c r="K42" s="272">
        <v>-7.6100000000001273</v>
      </c>
      <c r="L42" s="272">
        <v>592.63400000000001</v>
      </c>
      <c r="M42" s="272"/>
      <c r="N42" s="272">
        <v>-0.40371845385912541</v>
      </c>
      <c r="O42" s="272">
        <v>15.932652405888748</v>
      </c>
      <c r="P42" s="271"/>
    </row>
    <row r="43" spans="1:16" s="208" customFormat="1" ht="11.85" customHeight="1">
      <c r="A43" s="5" t="s">
        <v>33</v>
      </c>
      <c r="B43" s="357">
        <v>2920.4789999999998</v>
      </c>
      <c r="C43" s="273">
        <v>5.6153468407702682</v>
      </c>
      <c r="D43" s="273"/>
      <c r="E43" s="357">
        <v>217.512</v>
      </c>
      <c r="F43" s="273">
        <v>0.37725809685195227</v>
      </c>
      <c r="G43" s="357">
        <v>267.77199999999999</v>
      </c>
      <c r="H43" s="273"/>
      <c r="I43" s="273">
        <v>0.45569139271639153</v>
      </c>
      <c r="J43" s="273"/>
      <c r="K43" s="273">
        <v>-4.6430000000000291</v>
      </c>
      <c r="L43" s="273">
        <v>50.259999999999991</v>
      </c>
      <c r="M43" s="273"/>
      <c r="N43" s="273">
        <v>-1.7043848539911588</v>
      </c>
      <c r="O43" s="273">
        <v>10.039820663184585</v>
      </c>
      <c r="P43" s="274"/>
    </row>
    <row r="44" spans="1:16" s="208" customFormat="1" ht="11.85" customHeight="1">
      <c r="A44" s="5" t="s">
        <v>34</v>
      </c>
      <c r="B44" s="357">
        <v>13024.200999999999</v>
      </c>
      <c r="C44" s="273">
        <v>25.042263936466234</v>
      </c>
      <c r="D44" s="273"/>
      <c r="E44" s="357">
        <v>1067.2190000000001</v>
      </c>
      <c r="F44" s="273">
        <v>1.8510105597127684</v>
      </c>
      <c r="G44" s="357">
        <v>1609.596</v>
      </c>
      <c r="H44" s="273"/>
      <c r="I44" s="273">
        <v>2.7391924583254896</v>
      </c>
      <c r="J44" s="273"/>
      <c r="K44" s="273">
        <v>-2.9659999999998945</v>
      </c>
      <c r="L44" s="273">
        <v>542.37699999999995</v>
      </c>
      <c r="M44" s="273"/>
      <c r="N44" s="273">
        <v>-0.1839309124238242</v>
      </c>
      <c r="O44" s="273">
        <v>16.974838283483006</v>
      </c>
      <c r="P44" s="274"/>
    </row>
    <row r="45" spans="1:16" s="211" customFormat="1" ht="12" customHeight="1">
      <c r="A45" s="14" t="s">
        <v>10</v>
      </c>
      <c r="B45" s="356">
        <v>23892.32</v>
      </c>
      <c r="C45" s="272">
        <v>45.938924276008251</v>
      </c>
      <c r="D45" s="272"/>
      <c r="E45" s="356">
        <v>44512.165999999997</v>
      </c>
      <c r="F45" s="272">
        <v>77.202982051188783</v>
      </c>
      <c r="G45" s="356">
        <v>44708.682000000001</v>
      </c>
      <c r="H45" s="272"/>
      <c r="I45" s="272">
        <v>76.084734651473156</v>
      </c>
      <c r="J45" s="272"/>
      <c r="K45" s="272">
        <v>336.21199999999953</v>
      </c>
      <c r="L45" s="272">
        <v>196.51600000000326</v>
      </c>
      <c r="M45" s="272"/>
      <c r="N45" s="272">
        <v>0.75770404487287557</v>
      </c>
      <c r="O45" s="272">
        <v>5.0049917006972144</v>
      </c>
      <c r="P45" s="271"/>
    </row>
    <row r="46" spans="1:16" s="208" customFormat="1" ht="11.85" customHeight="1">
      <c r="A46" s="5" t="s">
        <v>35</v>
      </c>
      <c r="B46" s="357">
        <v>3849.6849999999999</v>
      </c>
      <c r="C46" s="273">
        <v>7.4019763548071023</v>
      </c>
      <c r="D46" s="273"/>
      <c r="E46" s="357">
        <v>11704.678</v>
      </c>
      <c r="F46" s="273">
        <v>20.300877866715009</v>
      </c>
      <c r="G46" s="357">
        <v>11408.915999999999</v>
      </c>
      <c r="H46" s="273"/>
      <c r="I46" s="273">
        <v>19.415565561090492</v>
      </c>
      <c r="J46" s="273"/>
      <c r="K46" s="273">
        <v>-74.087000000001353</v>
      </c>
      <c r="L46" s="273">
        <v>-295.76200000000063</v>
      </c>
      <c r="M46" s="273"/>
      <c r="N46" s="273">
        <v>-0.64518837102107707</v>
      </c>
      <c r="O46" s="273">
        <v>4.2981121436477698</v>
      </c>
      <c r="P46" s="274"/>
    </row>
    <row r="47" spans="1:16" s="208" customFormat="1" ht="11.85" customHeight="1">
      <c r="A47" s="5" t="s">
        <v>36</v>
      </c>
      <c r="B47" s="357">
        <v>14048.669</v>
      </c>
      <c r="C47" s="273">
        <v>27.012058325424427</v>
      </c>
      <c r="D47" s="273"/>
      <c r="E47" s="357">
        <v>29170.243999999999</v>
      </c>
      <c r="F47" s="273">
        <v>50.593579830754528</v>
      </c>
      <c r="G47" s="357">
        <v>29668.054</v>
      </c>
      <c r="H47" s="273"/>
      <c r="I47" s="273">
        <v>50.488762254623751</v>
      </c>
      <c r="J47" s="273"/>
      <c r="K47" s="273">
        <v>349.40499999999884</v>
      </c>
      <c r="L47" s="273">
        <v>497.81000000000131</v>
      </c>
      <c r="M47" s="273"/>
      <c r="N47" s="273">
        <v>1.1917500018503446</v>
      </c>
      <c r="O47" s="273">
        <v>5.1620924595287221</v>
      </c>
      <c r="P47" s="274"/>
    </row>
    <row r="48" spans="1:16" s="208" customFormat="1" ht="11.85" customHeight="1">
      <c r="A48" s="5" t="s">
        <v>37</v>
      </c>
      <c r="B48" s="357">
        <v>4008.422</v>
      </c>
      <c r="C48" s="273">
        <v>7.7071876956396679</v>
      </c>
      <c r="D48" s="273"/>
      <c r="E48" s="357">
        <v>967.42</v>
      </c>
      <c r="F48" s="273">
        <v>1.6779167496805494</v>
      </c>
      <c r="G48" s="357">
        <v>953.92399999999998</v>
      </c>
      <c r="H48" s="273"/>
      <c r="I48" s="273">
        <v>1.6233771869560338</v>
      </c>
      <c r="J48" s="273"/>
      <c r="K48" s="273">
        <v>11.978999999999928</v>
      </c>
      <c r="L48" s="273">
        <v>-13.495999999999981</v>
      </c>
      <c r="M48" s="273"/>
      <c r="N48" s="273">
        <v>1.2717303027246718</v>
      </c>
      <c r="O48" s="273">
        <v>36.43409522256691</v>
      </c>
      <c r="P48" s="274"/>
    </row>
    <row r="49" spans="1:16" s="208" customFormat="1" ht="11.85" customHeight="1">
      <c r="A49" s="5" t="s">
        <v>38</v>
      </c>
      <c r="B49" s="359">
        <v>1129.6600000000001</v>
      </c>
      <c r="C49" s="308">
        <v>2.1720521572469935</v>
      </c>
      <c r="D49" s="308"/>
      <c r="E49" s="359">
        <v>762.16499999999996</v>
      </c>
      <c r="F49" s="308">
        <v>1.3219174913897542</v>
      </c>
      <c r="G49" s="359">
        <v>821.68600000000004</v>
      </c>
      <c r="H49" s="308"/>
      <c r="I49" s="308">
        <v>1.398336038553549</v>
      </c>
      <c r="J49" s="308"/>
      <c r="K49" s="308">
        <v>39.455000000000041</v>
      </c>
      <c r="L49" s="308">
        <v>59.521000000000072</v>
      </c>
      <c r="M49" s="308"/>
      <c r="N49" s="308">
        <v>5.0439064675268597</v>
      </c>
      <c r="O49" s="308">
        <v>-5.8605309799401706</v>
      </c>
      <c r="P49" s="274"/>
    </row>
    <row r="50" spans="1:16" s="208" customFormat="1" ht="11.85" customHeight="1">
      <c r="A50" s="5" t="s">
        <v>39</v>
      </c>
      <c r="B50" s="359">
        <v>537.48900000000003</v>
      </c>
      <c r="C50" s="308">
        <v>1.0334562097857136</v>
      </c>
      <c r="D50" s="308"/>
      <c r="E50" s="359">
        <v>1293.7439999999999</v>
      </c>
      <c r="F50" s="308">
        <v>2.243901022718894</v>
      </c>
      <c r="G50" s="359">
        <v>1236.25</v>
      </c>
      <c r="H50" s="308"/>
      <c r="I50" s="308">
        <v>2.103836413985178</v>
      </c>
      <c r="J50" s="308"/>
      <c r="K50" s="308">
        <v>-1.30600000000004</v>
      </c>
      <c r="L50" s="308">
        <v>-57.493999999999915</v>
      </c>
      <c r="M50" s="308"/>
      <c r="N50" s="308">
        <v>-0.10553057801021559</v>
      </c>
      <c r="O50" s="308">
        <v>-3.2107035456395261</v>
      </c>
      <c r="P50" s="274"/>
    </row>
    <row r="51" spans="1:16" s="211" customFormat="1" ht="12" customHeight="1">
      <c r="A51" s="14" t="s">
        <v>40</v>
      </c>
      <c r="B51" s="360">
        <v>3441.9589999999998</v>
      </c>
      <c r="C51" s="307">
        <v>6.6180217685902871</v>
      </c>
      <c r="D51" s="307"/>
      <c r="E51" s="360">
        <v>3717.6750000000002</v>
      </c>
      <c r="F51" s="307">
        <v>6.4480258340417169</v>
      </c>
      <c r="G51" s="360">
        <v>3498.81</v>
      </c>
      <c r="H51" s="307"/>
      <c r="I51" s="307">
        <v>5.9542356995878514</v>
      </c>
      <c r="J51" s="307"/>
      <c r="K51" s="307">
        <v>-189.625</v>
      </c>
      <c r="L51" s="307">
        <v>-218.86500000000024</v>
      </c>
      <c r="M51" s="307"/>
      <c r="N51" s="307">
        <v>-5.1410693153058133</v>
      </c>
      <c r="O51" s="307">
        <v>-18.792851340373684</v>
      </c>
      <c r="P51" s="271"/>
    </row>
    <row r="52" spans="1:16" s="211" customFormat="1" ht="12" customHeight="1">
      <c r="A52" s="16" t="s">
        <v>279</v>
      </c>
      <c r="B52" s="360">
        <v>1522.721</v>
      </c>
      <c r="C52" s="307">
        <v>2.9278096355853078</v>
      </c>
      <c r="D52" s="307"/>
      <c r="E52" s="360">
        <v>398.88299999999998</v>
      </c>
      <c r="F52" s="307">
        <v>0.69183236532511894</v>
      </c>
      <c r="G52" s="360">
        <v>781.149</v>
      </c>
      <c r="H52" s="307"/>
      <c r="I52" s="307">
        <v>1.3293506256405321</v>
      </c>
      <c r="J52" s="307"/>
      <c r="K52" s="307">
        <v>161.09400000000005</v>
      </c>
      <c r="L52" s="307">
        <v>382.26600000000002</v>
      </c>
      <c r="M52" s="307"/>
      <c r="N52" s="307">
        <v>25.980598495294792</v>
      </c>
      <c r="O52" s="307">
        <v>39.754679815294239</v>
      </c>
      <c r="P52" s="271"/>
    </row>
    <row r="53" spans="1:16" s="211" customFormat="1" ht="12" customHeight="1">
      <c r="A53" s="14" t="s">
        <v>5</v>
      </c>
      <c r="B53" s="360">
        <v>174.52199999999999</v>
      </c>
      <c r="C53" s="307">
        <v>0.33556192711706151</v>
      </c>
      <c r="D53" s="307"/>
      <c r="E53" s="360">
        <v>209.73</v>
      </c>
      <c r="F53" s="307">
        <v>0.36376080700264785</v>
      </c>
      <c r="G53" s="360">
        <v>224.90199999999999</v>
      </c>
      <c r="H53" s="307"/>
      <c r="I53" s="307">
        <v>0.38273570651413102</v>
      </c>
      <c r="J53" s="307"/>
      <c r="K53" s="307">
        <v>3.1199999999999761</v>
      </c>
      <c r="L53" s="307">
        <v>15.171999999999997</v>
      </c>
      <c r="M53" s="307"/>
      <c r="N53" s="307">
        <v>1.4067868447394272</v>
      </c>
      <c r="O53" s="307">
        <v>16.299946737269934</v>
      </c>
      <c r="P53" s="271"/>
    </row>
    <row r="54" spans="1:16" s="211" customFormat="1" ht="12" customHeight="1">
      <c r="A54" s="14" t="s">
        <v>6</v>
      </c>
      <c r="B54" s="360">
        <v>4310.4059999999999</v>
      </c>
      <c r="C54" s="307">
        <v>8.2878270018504541</v>
      </c>
      <c r="D54" s="307"/>
      <c r="E54" s="360">
        <v>7227.5780000000004</v>
      </c>
      <c r="F54" s="307">
        <v>12.535686863846774</v>
      </c>
      <c r="G54" s="360">
        <v>7391.6030000000001</v>
      </c>
      <c r="H54" s="307"/>
      <c r="I54" s="307">
        <v>12.578947259148299</v>
      </c>
      <c r="J54" s="307"/>
      <c r="K54" s="307">
        <v>261.92200000000048</v>
      </c>
      <c r="L54" s="307">
        <v>164.02499999999964</v>
      </c>
      <c r="M54" s="307"/>
      <c r="N54" s="307">
        <v>3.6736846992172723</v>
      </c>
      <c r="O54" s="307">
        <v>8.3649255852745963</v>
      </c>
      <c r="P54" s="271"/>
    </row>
    <row r="55" spans="1:16" s="211" customFormat="1" ht="12" customHeight="1">
      <c r="A55" s="70" t="s">
        <v>14</v>
      </c>
      <c r="B55" s="361">
        <v>596.69200000000001</v>
      </c>
      <c r="C55" s="309">
        <v>1.1472886937769089</v>
      </c>
      <c r="D55" s="309"/>
      <c r="E55" s="361">
        <v>305.20800000000327</v>
      </c>
      <c r="F55" s="309">
        <v>0.5293601696641651</v>
      </c>
      <c r="G55" s="361">
        <v>278.20399999999518</v>
      </c>
      <c r="H55" s="309"/>
      <c r="I55" s="309">
        <v>0.47344445356224246</v>
      </c>
      <c r="J55" s="309"/>
      <c r="K55" s="309">
        <v>-2.4970000000021173</v>
      </c>
      <c r="L55" s="309">
        <v>-27.004000000008091</v>
      </c>
      <c r="M55" s="309"/>
      <c r="N55" s="309">
        <v>-0.88955864068961388</v>
      </c>
      <c r="O55" s="309">
        <v>-2.7782243127835393</v>
      </c>
      <c r="P55" s="271"/>
    </row>
    <row r="56" spans="1:16" s="211" customFormat="1" ht="12" customHeight="1">
      <c r="A56" s="71" t="s">
        <v>46</v>
      </c>
      <c r="B56" s="362">
        <v>52008.868999999999</v>
      </c>
      <c r="C56" s="310">
        <v>99.999978849765654</v>
      </c>
      <c r="D56" s="310"/>
      <c r="E56" s="362">
        <v>57656.017999999996</v>
      </c>
      <c r="F56" s="310">
        <v>99.999998265575698</v>
      </c>
      <c r="G56" s="362">
        <v>58761.695</v>
      </c>
      <c r="H56" s="310"/>
      <c r="I56" s="310">
        <v>99.999994894633588</v>
      </c>
      <c r="J56" s="310"/>
      <c r="K56" s="310">
        <v>561.85399999999936</v>
      </c>
      <c r="L56" s="310">
        <v>1105.6770000000033</v>
      </c>
      <c r="M56" s="310"/>
      <c r="N56" s="310">
        <v>0.9653875171239612</v>
      </c>
      <c r="O56" s="310">
        <v>4.2520239495971168</v>
      </c>
      <c r="P56" s="271"/>
    </row>
    <row r="57" spans="1:16" s="211" customFormat="1" ht="18.75" customHeight="1">
      <c r="A57" s="377"/>
      <c r="B57" s="377"/>
      <c r="C57" s="377"/>
      <c r="D57" s="377"/>
    </row>
    <row r="58" spans="1:16" s="211" customFormat="1" ht="93.75" customHeight="1">
      <c r="A58" s="380" t="s">
        <v>276</v>
      </c>
      <c r="B58" s="380"/>
      <c r="C58" s="380"/>
      <c r="D58" s="380"/>
    </row>
    <row r="59" spans="1:16" s="211" customFormat="1" ht="12" customHeight="1">
      <c r="A59" s="12"/>
      <c r="B59" s="171"/>
      <c r="C59" s="222"/>
      <c r="D59" s="222"/>
    </row>
    <row r="60" spans="1:16" s="211" customFormat="1" ht="12" customHeight="1">
      <c r="A60" s="12"/>
      <c r="B60" s="171"/>
      <c r="C60" s="222"/>
      <c r="D60" s="222"/>
    </row>
    <row r="61" spans="1:16" s="211" customFormat="1" ht="12" customHeight="1"/>
    <row r="62" spans="1:16" ht="44.25" hidden="1" customHeight="1">
      <c r="A62" s="377"/>
      <c r="B62" s="377"/>
      <c r="C62" s="377"/>
      <c r="D62" s="377"/>
    </row>
    <row r="63" spans="1:16" ht="44.25" hidden="1" customHeight="1">
      <c r="A63" s="378"/>
      <c r="B63" s="378"/>
      <c r="C63" s="378"/>
      <c r="D63" s="378"/>
    </row>
    <row r="64" spans="1:16" ht="44.25" hidden="1" customHeight="1">
      <c r="A64" s="379"/>
      <c r="B64" s="379"/>
      <c r="C64" s="379"/>
      <c r="D64" s="379"/>
    </row>
    <row r="65" spans="1:4" ht="44.25" hidden="1" customHeight="1">
      <c r="A65" s="378"/>
      <c r="B65" s="378"/>
      <c r="C65" s="378"/>
      <c r="D65" s="378"/>
    </row>
    <row r="66" spans="1:4" ht="44.25" hidden="1" customHeight="1"/>
    <row r="67" spans="1:4" ht="44.25" hidden="1" customHeight="1"/>
    <row r="68" spans="1:4" ht="44.25" hidden="1" customHeight="1"/>
    <row r="69" spans="1:4" ht="44.25" hidden="1" customHeight="1"/>
    <row r="70" spans="1:4" ht="44.25" hidden="1" customHeight="1"/>
    <row r="71" spans="1:4" ht="44.25" hidden="1" customHeight="1"/>
    <row r="72" spans="1:4" ht="44.25" hidden="1" customHeight="1"/>
  </sheetData>
  <mergeCells count="10">
    <mergeCell ref="K4:L4"/>
    <mergeCell ref="N4:O4"/>
    <mergeCell ref="N5:O5"/>
    <mergeCell ref="K5:L5"/>
    <mergeCell ref="A57:D57"/>
    <mergeCell ref="A62:D62"/>
    <mergeCell ref="A63:D63"/>
    <mergeCell ref="A65:D65"/>
    <mergeCell ref="A64:D64"/>
    <mergeCell ref="A58:D58"/>
  </mergeCells>
  <phoneticPr fontId="0" type="noConversion"/>
  <pageMargins left="0.39370078740157" right="0.39370078740157" top="0.39370078740157" bottom="0.19685039370078999" header="0.51181102362205" footer="0.51181102362205"/>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1:R19"/>
  <sheetViews>
    <sheetView showGridLines="0" zoomScale="115" zoomScaleNormal="115" workbookViewId="0"/>
  </sheetViews>
  <sheetFormatPr defaultColWidth="0" defaultRowHeight="13.5" zeroHeight="1"/>
  <cols>
    <col min="1" max="1" width="21.5703125" style="96" customWidth="1"/>
    <col min="2" max="2" width="0.28515625" style="96" customWidth="1"/>
    <col min="3" max="3" width="6.5703125" style="96" bestFit="1" customWidth="1"/>
    <col min="4" max="4" width="6" style="96" bestFit="1" customWidth="1"/>
    <col min="5" max="5" width="1" style="96" customWidth="1"/>
    <col min="6" max="6" width="7.140625" style="96" bestFit="1" customWidth="1"/>
    <col min="7" max="7" width="6" style="96" bestFit="1" customWidth="1"/>
    <col min="8" max="8" width="0.42578125" style="96" customWidth="1"/>
    <col min="9" max="9" width="7.140625" style="96" bestFit="1" customWidth="1"/>
    <col min="10" max="10" width="6" style="96" bestFit="1" customWidth="1"/>
    <col min="11" max="11" width="0.7109375" style="96" customWidth="1"/>
    <col min="12" max="12" width="7.28515625" style="96" bestFit="1" customWidth="1"/>
    <col min="13" max="13" width="6" style="96" bestFit="1" customWidth="1"/>
    <col min="14" max="14" width="0.7109375" style="96" customWidth="1"/>
    <col min="15" max="15" width="7.28515625" style="96" bestFit="1" customWidth="1"/>
    <col min="16" max="16" width="6" style="96" bestFit="1" customWidth="1"/>
    <col min="17" max="17" width="0.85546875" style="96" customWidth="1"/>
    <col min="18" max="18" width="9.140625" style="96" customWidth="1"/>
    <col min="19" max="16384" width="9.140625" style="96" hidden="1"/>
  </cols>
  <sheetData>
    <row r="1" spans="1:18">
      <c r="A1" s="48" t="s">
        <v>134</v>
      </c>
      <c r="B1" s="212"/>
      <c r="C1" s="212"/>
      <c r="D1" s="212"/>
      <c r="E1" s="212"/>
      <c r="F1" s="212"/>
      <c r="G1" s="212"/>
      <c r="H1" s="212"/>
      <c r="I1" s="212"/>
      <c r="J1" s="212"/>
      <c r="K1" s="212"/>
      <c r="L1" s="212"/>
      <c r="M1" s="212"/>
      <c r="N1" s="212"/>
      <c r="O1" s="212"/>
    </row>
    <row r="2" spans="1:18" s="95" customFormat="1">
      <c r="A2" s="140"/>
      <c r="B2" s="176"/>
      <c r="C2" s="141">
        <v>40178</v>
      </c>
      <c r="D2" s="141" t="s">
        <v>42</v>
      </c>
      <c r="E2" s="277"/>
      <c r="F2" s="141">
        <v>45657</v>
      </c>
      <c r="G2" s="141" t="s">
        <v>42</v>
      </c>
      <c r="H2" s="277"/>
      <c r="I2" s="141">
        <v>46022</v>
      </c>
      <c r="J2" s="141" t="s">
        <v>42</v>
      </c>
      <c r="K2" s="277"/>
      <c r="L2" s="141">
        <v>45808</v>
      </c>
      <c r="M2" s="141" t="s">
        <v>42</v>
      </c>
      <c r="N2" s="141"/>
      <c r="O2" s="141">
        <v>46173</v>
      </c>
      <c r="P2" s="141" t="s">
        <v>42</v>
      </c>
      <c r="Q2" s="277"/>
      <c r="R2" s="141" t="s">
        <v>302</v>
      </c>
    </row>
    <row r="3" spans="1:18" s="229" customFormat="1" ht="39.75" customHeight="1">
      <c r="A3" s="64" t="s">
        <v>47</v>
      </c>
      <c r="B3" s="278"/>
      <c r="C3" s="72"/>
      <c r="D3" s="72" t="s">
        <v>3</v>
      </c>
      <c r="E3" s="279"/>
      <c r="F3" s="72"/>
      <c r="G3" s="72" t="s">
        <v>3</v>
      </c>
      <c r="H3" s="279"/>
      <c r="I3" s="72"/>
      <c r="J3" s="72" t="s">
        <v>3</v>
      </c>
      <c r="K3" s="279"/>
      <c r="L3" s="335">
        <v>45808</v>
      </c>
      <c r="M3" s="72" t="s">
        <v>3</v>
      </c>
      <c r="N3" s="72"/>
      <c r="O3" s="335">
        <v>46173</v>
      </c>
      <c r="P3" s="72" t="s">
        <v>3</v>
      </c>
      <c r="Q3" s="279"/>
      <c r="R3" s="224" t="s">
        <v>308</v>
      </c>
    </row>
    <row r="4" spans="1:18" s="213" customFormat="1">
      <c r="A4" s="65" t="s">
        <v>48</v>
      </c>
      <c r="B4" s="19"/>
      <c r="C4" s="20">
        <v>2114.7469999999998</v>
      </c>
      <c r="D4" s="20"/>
      <c r="E4" s="20"/>
      <c r="F4" s="20">
        <v>2122.83</v>
      </c>
      <c r="G4" s="20"/>
      <c r="H4" s="20"/>
      <c r="I4" s="20">
        <v>1836.0609999999999</v>
      </c>
      <c r="J4" s="20"/>
      <c r="K4" s="20"/>
      <c r="L4" s="20">
        <v>782.46699999999998</v>
      </c>
      <c r="M4" s="20"/>
      <c r="N4" s="20"/>
      <c r="O4" s="20">
        <v>765.154</v>
      </c>
      <c r="P4" s="20"/>
      <c r="Q4" s="20"/>
      <c r="R4" s="20">
        <v>-2.2126172733163196</v>
      </c>
    </row>
    <row r="5" spans="1:18">
      <c r="A5" s="21" t="s">
        <v>49</v>
      </c>
      <c r="B5" s="19"/>
      <c r="C5" s="73">
        <v>1175.134</v>
      </c>
      <c r="D5" s="73"/>
      <c r="E5" s="20"/>
      <c r="F5" s="73">
        <v>556.62599999999998</v>
      </c>
      <c r="G5" s="73"/>
      <c r="H5" s="20"/>
      <c r="I5" s="73">
        <v>427.87400000000002</v>
      </c>
      <c r="J5" s="73"/>
      <c r="K5" s="20"/>
      <c r="L5" s="73">
        <v>195.309</v>
      </c>
      <c r="M5" s="73"/>
      <c r="N5" s="73"/>
      <c r="O5" s="73">
        <v>158.62100000000001</v>
      </c>
      <c r="P5" s="73"/>
      <c r="Q5" s="20"/>
      <c r="R5" s="73">
        <v>-18.784592619899744</v>
      </c>
    </row>
    <row r="6" spans="1:18">
      <c r="A6" s="22" t="s">
        <v>50</v>
      </c>
      <c r="B6" s="22"/>
      <c r="C6" s="23">
        <v>939.61300000000006</v>
      </c>
      <c r="D6" s="23">
        <v>65.243562876954115</v>
      </c>
      <c r="E6" s="23"/>
      <c r="F6" s="23">
        <v>1566.202</v>
      </c>
      <c r="G6" s="23">
        <v>68.508308076157761</v>
      </c>
      <c r="H6" s="23"/>
      <c r="I6" s="23">
        <v>1408.1869999999999</v>
      </c>
      <c r="J6" s="23">
        <v>64.456620001327408</v>
      </c>
      <c r="K6" s="23"/>
      <c r="L6" s="23">
        <v>587.15800000000002</v>
      </c>
      <c r="M6" s="23">
        <v>58.037917127945605</v>
      </c>
      <c r="N6" s="23"/>
      <c r="O6" s="23">
        <v>606.53099999999995</v>
      </c>
      <c r="P6" s="23">
        <v>57.810720314306494</v>
      </c>
      <c r="Q6" s="23"/>
      <c r="R6" s="23">
        <v>3.2994526175237127</v>
      </c>
    </row>
    <row r="7" spans="1:18">
      <c r="A7" s="24" t="s">
        <v>51</v>
      </c>
      <c r="B7" s="24"/>
      <c r="C7" s="23">
        <v>500.54899999999998</v>
      </c>
      <c r="D7" s="23">
        <v>34.756437123045878</v>
      </c>
      <c r="E7" s="23"/>
      <c r="F7" s="23">
        <v>719.95</v>
      </c>
      <c r="G7" s="23">
        <v>31.491823148884873</v>
      </c>
      <c r="H7" s="23"/>
      <c r="I7" s="23">
        <v>776.51900000000001</v>
      </c>
      <c r="J7" s="23">
        <v>35.543425771442827</v>
      </c>
      <c r="K7" s="23"/>
      <c r="L7" s="23">
        <v>424.52300000000002</v>
      </c>
      <c r="M7" s="23">
        <v>41.962181717539146</v>
      </c>
      <c r="N7" s="23"/>
      <c r="O7" s="23">
        <v>442.63099999999997</v>
      </c>
      <c r="P7" s="23">
        <v>42.188803117139599</v>
      </c>
      <c r="Q7" s="23"/>
      <c r="R7" s="23">
        <v>4.2654932712715032</v>
      </c>
    </row>
    <row r="8" spans="1:18">
      <c r="A8" s="19" t="s">
        <v>52</v>
      </c>
      <c r="B8" s="19"/>
      <c r="C8" s="20">
        <v>342.73700000000002</v>
      </c>
      <c r="D8" s="20">
        <v>23.798503223942863</v>
      </c>
      <c r="E8" s="20"/>
      <c r="F8" s="20">
        <v>419.39400000000001</v>
      </c>
      <c r="G8" s="20">
        <v>18.344998510595765</v>
      </c>
      <c r="H8" s="20"/>
      <c r="I8" s="20">
        <v>445.029</v>
      </c>
      <c r="J8" s="20">
        <v>20.370210165674543</v>
      </c>
      <c r="K8" s="20"/>
      <c r="L8" s="20">
        <v>180.39</v>
      </c>
      <c r="M8" s="20">
        <v>17.830736991934206</v>
      </c>
      <c r="N8" s="20"/>
      <c r="O8" s="20">
        <v>197.40899999999999</v>
      </c>
      <c r="P8" s="20">
        <v>18.815784331760341</v>
      </c>
      <c r="Q8" s="20"/>
      <c r="R8" s="20">
        <v>9.4345584566772001</v>
      </c>
    </row>
    <row r="9" spans="1:18" ht="27">
      <c r="A9" s="25" t="s">
        <v>53</v>
      </c>
      <c r="B9" s="25"/>
      <c r="C9" s="20">
        <v>41.517000000000003</v>
      </c>
      <c r="D9" s="20">
        <v>2.8828006849229464</v>
      </c>
      <c r="E9" s="20"/>
      <c r="F9" s="20">
        <v>24.17</v>
      </c>
      <c r="G9" s="20">
        <v>1.0572364268470691</v>
      </c>
      <c r="H9" s="20"/>
      <c r="I9" s="20">
        <v>12.893000000000001</v>
      </c>
      <c r="J9" s="20">
        <v>0.59014832666195216</v>
      </c>
      <c r="K9" s="20"/>
      <c r="L9" s="20">
        <v>4.78</v>
      </c>
      <c r="M9" s="20">
        <v>0.47248141704886926</v>
      </c>
      <c r="N9" s="20"/>
      <c r="O9" s="20">
        <v>10.44</v>
      </c>
      <c r="P9" s="20">
        <v>0.99507514056389501</v>
      </c>
      <c r="Q9" s="20"/>
      <c r="R9" s="20">
        <v>118.41004184100416</v>
      </c>
    </row>
    <row r="10" spans="1:18">
      <c r="A10" s="26" t="s">
        <v>54</v>
      </c>
      <c r="B10" s="24"/>
      <c r="C10" s="74">
        <v>1440.162</v>
      </c>
      <c r="D10" s="74">
        <v>100</v>
      </c>
      <c r="E10" s="23"/>
      <c r="F10" s="74">
        <v>2286.1489999999999</v>
      </c>
      <c r="G10" s="74">
        <v>100</v>
      </c>
      <c r="H10" s="23"/>
      <c r="I10" s="74">
        <v>2184.7049999999999</v>
      </c>
      <c r="J10" s="74">
        <v>100</v>
      </c>
      <c r="K10" s="23"/>
      <c r="L10" s="74">
        <v>1011.68</v>
      </c>
      <c r="M10" s="74">
        <v>100</v>
      </c>
      <c r="N10" s="74"/>
      <c r="O10" s="74">
        <v>1049.1669999999999</v>
      </c>
      <c r="P10" s="74">
        <v>100</v>
      </c>
      <c r="Q10" s="23"/>
      <c r="R10" s="74">
        <v>3.705420686383043</v>
      </c>
    </row>
    <row r="11" spans="1:18">
      <c r="A11" s="24" t="s">
        <v>55</v>
      </c>
      <c r="B11" s="24"/>
      <c r="C11" s="23">
        <v>-776.99099999999999</v>
      </c>
      <c r="D11" s="23">
        <v>-53.951638773971254</v>
      </c>
      <c r="E11" s="23"/>
      <c r="F11" s="23">
        <v>-1015.681</v>
      </c>
      <c r="G11" s="23">
        <v>-44.42759417693248</v>
      </c>
      <c r="H11" s="23"/>
      <c r="I11" s="23">
        <v>-1032.7239999999999</v>
      </c>
      <c r="J11" s="23">
        <v>-47.270638369940102</v>
      </c>
      <c r="K11" s="23"/>
      <c r="L11" s="23">
        <v>-435.93</v>
      </c>
      <c r="M11" s="23">
        <v>-43.089712161948448</v>
      </c>
      <c r="N11" s="23"/>
      <c r="O11" s="23">
        <v>-461.74799999999999</v>
      </c>
      <c r="P11" s="23">
        <v>-44.010915326158759</v>
      </c>
      <c r="Q11" s="23"/>
      <c r="R11" s="23">
        <v>5.9225104948042118</v>
      </c>
    </row>
    <row r="12" spans="1:18">
      <c r="A12" s="24" t="s">
        <v>56</v>
      </c>
      <c r="B12" s="24"/>
      <c r="C12" s="23">
        <v>663.17100000000005</v>
      </c>
      <c r="D12" s="23">
        <v>46.048361226028739</v>
      </c>
      <c r="E12" s="23"/>
      <c r="F12" s="23">
        <v>1270.4690000000001</v>
      </c>
      <c r="G12" s="23">
        <v>55.572449564748403</v>
      </c>
      <c r="H12" s="23"/>
      <c r="I12" s="23">
        <v>1151.98</v>
      </c>
      <c r="J12" s="23">
        <v>52.729315857289663</v>
      </c>
      <c r="K12" s="23"/>
      <c r="L12" s="23">
        <v>575.75199999999995</v>
      </c>
      <c r="M12" s="23">
        <v>56.910485529021038</v>
      </c>
      <c r="N12" s="23"/>
      <c r="O12" s="23">
        <v>587.41800000000001</v>
      </c>
      <c r="P12" s="23">
        <v>55.988989360130468</v>
      </c>
      <c r="Q12" s="23"/>
      <c r="R12" s="23">
        <v>2.0262196223373996</v>
      </c>
    </row>
    <row r="13" spans="1:18">
      <c r="A13" s="24" t="s">
        <v>57</v>
      </c>
      <c r="B13" s="24"/>
      <c r="C13" s="23">
        <v>-501.03899999999999</v>
      </c>
      <c r="D13" s="23">
        <v>-34.790461073129272</v>
      </c>
      <c r="E13" s="23"/>
      <c r="F13" s="23">
        <v>-70.546000000000006</v>
      </c>
      <c r="G13" s="23">
        <v>-3.0858006192947185</v>
      </c>
      <c r="H13" s="23"/>
      <c r="I13" s="23">
        <v>-160.762</v>
      </c>
      <c r="J13" s="23">
        <v>-7.3585220887945972</v>
      </c>
      <c r="K13" s="23"/>
      <c r="L13" s="23">
        <v>-19.494</v>
      </c>
      <c r="M13" s="23">
        <v>-1.9268938794875852</v>
      </c>
      <c r="N13" s="23"/>
      <c r="O13" s="23">
        <v>-61.683999999999997</v>
      </c>
      <c r="P13" s="23">
        <v>-5.879330935875795</v>
      </c>
      <c r="Q13" s="23"/>
      <c r="R13" s="23">
        <v>216.42556684107927</v>
      </c>
    </row>
    <row r="14" spans="1:18">
      <c r="A14" s="26" t="s">
        <v>58</v>
      </c>
      <c r="B14" s="24"/>
      <c r="C14" s="74">
        <v>162.13200000000001</v>
      </c>
      <c r="D14" s="74">
        <v>11.257900152899465</v>
      </c>
      <c r="E14" s="23"/>
      <c r="F14" s="74">
        <v>1199.924</v>
      </c>
      <c r="G14" s="74">
        <v>52.486692687134564</v>
      </c>
      <c r="H14" s="23"/>
      <c r="I14" s="74">
        <v>991.21799999999996</v>
      </c>
      <c r="J14" s="74">
        <v>45.370793768495062</v>
      </c>
      <c r="K14" s="23"/>
      <c r="L14" s="74">
        <v>556.25900000000001</v>
      </c>
      <c r="M14" s="74">
        <v>54.983690495018188</v>
      </c>
      <c r="N14" s="74"/>
      <c r="O14" s="74">
        <v>525.73400000000004</v>
      </c>
      <c r="P14" s="74">
        <v>50.109658424254675</v>
      </c>
      <c r="Q14" s="23"/>
      <c r="R14" s="74">
        <v>-5.4875516620854654</v>
      </c>
    </row>
    <row r="15" spans="1:18">
      <c r="A15" s="19" t="s">
        <v>59</v>
      </c>
      <c r="B15" s="19"/>
      <c r="C15" s="20">
        <v>-39.097000000000001</v>
      </c>
      <c r="D15" s="20"/>
      <c r="E15" s="20"/>
      <c r="F15" s="20">
        <v>-124.892</v>
      </c>
      <c r="G15" s="20"/>
      <c r="H15" s="20"/>
      <c r="I15" s="20">
        <v>-108.851</v>
      </c>
      <c r="J15" s="20"/>
      <c r="K15" s="20"/>
      <c r="L15" s="20">
        <v>-61.551000000000002</v>
      </c>
      <c r="M15" s="20"/>
      <c r="N15" s="20"/>
      <c r="O15" s="20">
        <v>-53.09</v>
      </c>
      <c r="P15" s="20"/>
      <c r="Q15" s="20"/>
      <c r="R15" s="20">
        <v>-13.746324186447012</v>
      </c>
    </row>
    <row r="16" spans="1:18">
      <c r="A16" s="21" t="s">
        <v>60</v>
      </c>
      <c r="B16" s="19"/>
      <c r="C16" s="73">
        <v>123.035</v>
      </c>
      <c r="D16" s="73"/>
      <c r="E16" s="20"/>
      <c r="F16" s="73">
        <v>1075.0319999999999</v>
      </c>
      <c r="G16" s="73"/>
      <c r="H16" s="20"/>
      <c r="I16" s="73">
        <v>882.36699999999996</v>
      </c>
      <c r="J16" s="73"/>
      <c r="K16" s="20"/>
      <c r="L16" s="73">
        <v>494.70800000000003</v>
      </c>
      <c r="M16" s="73"/>
      <c r="N16" s="73"/>
      <c r="O16" s="73">
        <v>472.64400000000001</v>
      </c>
      <c r="P16" s="73"/>
      <c r="Q16" s="20"/>
      <c r="R16" s="73">
        <v>-4.4600046896350998</v>
      </c>
    </row>
    <row r="17" spans="1:15">
      <c r="B17" s="263"/>
      <c r="C17" s="263"/>
      <c r="D17" s="263"/>
      <c r="E17" s="263"/>
      <c r="F17" s="263"/>
      <c r="G17" s="263"/>
      <c r="H17" s="263"/>
      <c r="I17" s="263"/>
      <c r="J17" s="263"/>
      <c r="K17" s="263"/>
      <c r="L17" s="263"/>
      <c r="M17" s="263"/>
      <c r="N17" s="263"/>
      <c r="O17" s="263"/>
    </row>
    <row r="18" spans="1:15">
      <c r="A18" s="96" t="s">
        <v>192</v>
      </c>
    </row>
    <row r="19" spans="1:15"/>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1:XFC17"/>
  <sheetViews>
    <sheetView zoomScale="115" zoomScaleNormal="115" workbookViewId="0">
      <selection activeCell="H1" sqref="H1"/>
    </sheetView>
  </sheetViews>
  <sheetFormatPr defaultColWidth="0" defaultRowHeight="13.5" zeroHeight="1"/>
  <cols>
    <col min="1" max="1" width="28" style="38" customWidth="1"/>
    <col min="2" max="4" width="8.7109375" style="38" hidden="1" customWidth="1"/>
    <col min="5" max="14" width="8.7109375" style="38" customWidth="1"/>
    <col min="15" max="15" width="11.28515625" style="38" customWidth="1"/>
    <col min="16" max="16" width="10.42578125" style="38" customWidth="1"/>
    <col min="17" max="16383" width="8.7109375" style="38" hidden="1"/>
    <col min="16384" max="16384" width="2.140625" style="38" hidden="1" customWidth="1"/>
  </cols>
  <sheetData>
    <row r="1" spans="1:16">
      <c r="A1" s="36" t="s">
        <v>162</v>
      </c>
      <c r="B1" s="284"/>
      <c r="C1" s="284"/>
      <c r="D1" s="284"/>
      <c r="E1" s="284"/>
      <c r="F1" s="284"/>
      <c r="G1" s="284"/>
      <c r="H1" s="284"/>
      <c r="I1" s="284"/>
      <c r="J1" s="284"/>
      <c r="K1" s="284"/>
      <c r="L1" s="285"/>
      <c r="M1" s="285"/>
      <c r="N1" s="173"/>
      <c r="O1" s="286"/>
      <c r="P1" s="287"/>
    </row>
    <row r="2" spans="1:16">
      <c r="A2" s="75" t="s">
        <v>61</v>
      </c>
      <c r="B2" s="281"/>
      <c r="C2" s="281"/>
      <c r="D2" s="281"/>
      <c r="E2" s="281"/>
      <c r="F2" s="281"/>
      <c r="G2" s="281"/>
      <c r="H2" s="281"/>
      <c r="I2" s="280"/>
      <c r="J2" s="281"/>
      <c r="K2" s="281"/>
      <c r="L2" s="282"/>
      <c r="M2" s="282">
        <v>46022</v>
      </c>
      <c r="N2" s="311">
        <v>2026</v>
      </c>
      <c r="O2" s="337">
        <v>45808</v>
      </c>
      <c r="P2" s="338">
        <v>46173</v>
      </c>
    </row>
    <row r="3" spans="1:16" ht="36.6" customHeight="1">
      <c r="A3" s="336" t="s">
        <v>3</v>
      </c>
      <c r="B3" s="282">
        <v>42369</v>
      </c>
      <c r="C3" s="282">
        <v>42735</v>
      </c>
      <c r="D3" s="282">
        <v>43100</v>
      </c>
      <c r="E3" s="282">
        <v>43465</v>
      </c>
      <c r="F3" s="282">
        <v>43830</v>
      </c>
      <c r="G3" s="282">
        <v>44196</v>
      </c>
      <c r="H3" s="282">
        <v>44561</v>
      </c>
      <c r="I3" s="282">
        <v>44926</v>
      </c>
      <c r="J3" s="282">
        <v>45291</v>
      </c>
      <c r="K3" s="282">
        <v>45657</v>
      </c>
      <c r="L3" s="282">
        <v>46022</v>
      </c>
      <c r="M3" s="339">
        <v>45808</v>
      </c>
      <c r="N3" s="339">
        <v>46173</v>
      </c>
      <c r="O3" s="326" t="s">
        <v>303</v>
      </c>
      <c r="P3" s="327" t="s">
        <v>303</v>
      </c>
    </row>
    <row r="4" spans="1:16" ht="15">
      <c r="A4" s="264" t="s">
        <v>62</v>
      </c>
      <c r="B4" s="289"/>
      <c r="C4" s="289"/>
      <c r="D4" s="289"/>
      <c r="E4" s="289"/>
      <c r="F4" s="290"/>
      <c r="G4" s="290"/>
      <c r="H4" s="290"/>
      <c r="I4" s="290"/>
      <c r="J4" s="290"/>
      <c r="K4" s="290"/>
      <c r="L4" s="290"/>
      <c r="M4" s="291"/>
      <c r="N4" s="289"/>
      <c r="O4" s="290"/>
      <c r="P4" s="290"/>
    </row>
    <row r="5" spans="1:16">
      <c r="A5" s="28" t="s">
        <v>63</v>
      </c>
      <c r="B5" s="221">
        <v>3.05</v>
      </c>
      <c r="C5" s="221">
        <v>3.05</v>
      </c>
      <c r="D5" s="221">
        <v>2.88</v>
      </c>
      <c r="E5" s="221">
        <v>3.01</v>
      </c>
      <c r="F5" s="221">
        <v>3.13</v>
      </c>
      <c r="G5" s="221">
        <v>3.16</v>
      </c>
      <c r="H5" s="221">
        <v>2.58</v>
      </c>
      <c r="I5" s="221">
        <v>2.68</v>
      </c>
      <c r="J5" s="221">
        <v>3.86</v>
      </c>
      <c r="K5" s="221">
        <v>4.28</v>
      </c>
      <c r="L5" s="221">
        <v>3.9</v>
      </c>
      <c r="M5" s="221">
        <v>4.49</v>
      </c>
      <c r="N5" s="221">
        <v>4.41</v>
      </c>
      <c r="O5" s="221">
        <v>4.3583572456766051</v>
      </c>
      <c r="P5" s="221">
        <v>3.8806081802372465</v>
      </c>
    </row>
    <row r="6" spans="1:16">
      <c r="A6" s="29" t="s">
        <v>64</v>
      </c>
      <c r="B6" s="221">
        <v>0.42</v>
      </c>
      <c r="C6" s="221">
        <v>0.99</v>
      </c>
      <c r="D6" s="221">
        <v>1.19</v>
      </c>
      <c r="E6" s="221">
        <v>1.38</v>
      </c>
      <c r="F6" s="221">
        <v>1.48</v>
      </c>
      <c r="G6" s="221">
        <v>1.1000000000000001</v>
      </c>
      <c r="H6" s="221">
        <v>1.2</v>
      </c>
      <c r="I6" s="221">
        <v>1.1100000000000001</v>
      </c>
      <c r="J6" s="221">
        <v>2.2200000000000002</v>
      </c>
      <c r="K6" s="221">
        <v>2.25</v>
      </c>
      <c r="L6" s="221">
        <v>1.77</v>
      </c>
      <c r="M6" s="221">
        <v>2.46</v>
      </c>
      <c r="N6" s="221">
        <v>2.2000000000000002</v>
      </c>
      <c r="O6" s="221">
        <v>2.3604084586118885</v>
      </c>
      <c r="P6" s="221">
        <v>1.6777134771844036</v>
      </c>
    </row>
    <row r="7" spans="1:16">
      <c r="A7" s="29" t="s">
        <v>65</v>
      </c>
      <c r="B7" s="221">
        <v>3.63</v>
      </c>
      <c r="C7" s="221">
        <v>7.96</v>
      </c>
      <c r="D7" s="221">
        <v>9.58</v>
      </c>
      <c r="E7" s="221">
        <v>11.07</v>
      </c>
      <c r="F7" s="221">
        <v>12.16</v>
      </c>
      <c r="G7" s="221">
        <v>9.57</v>
      </c>
      <c r="H7" s="221">
        <v>11.33</v>
      </c>
      <c r="I7" s="221">
        <v>10.82</v>
      </c>
      <c r="J7" s="221">
        <v>20.64</v>
      </c>
      <c r="K7" s="221">
        <v>18.920000000000002</v>
      </c>
      <c r="L7" s="221">
        <v>14.44</v>
      </c>
      <c r="M7" s="221">
        <v>21.17</v>
      </c>
      <c r="N7" s="221">
        <v>18.489999999999998</v>
      </c>
      <c r="O7" s="221">
        <v>19.528954282319042</v>
      </c>
      <c r="P7" s="221">
        <v>13.601513612280346</v>
      </c>
    </row>
    <row r="8" spans="1:16">
      <c r="A8" s="29" t="s">
        <v>247</v>
      </c>
      <c r="B8" s="221">
        <v>2.06</v>
      </c>
      <c r="C8" s="221">
        <v>1.91</v>
      </c>
      <c r="D8" s="221">
        <v>1.83</v>
      </c>
      <c r="E8" s="221">
        <v>1.84</v>
      </c>
      <c r="F8" s="221">
        <v>1.79</v>
      </c>
      <c r="G8" s="221">
        <v>1.57</v>
      </c>
      <c r="H8" s="221">
        <v>1.41</v>
      </c>
      <c r="I8" s="221">
        <v>1.61</v>
      </c>
      <c r="J8" s="221">
        <v>2.95</v>
      </c>
      <c r="K8" s="221">
        <v>3.09</v>
      </c>
      <c r="L8" s="221">
        <v>2.65</v>
      </c>
      <c r="M8" s="221">
        <v>2.74</v>
      </c>
      <c r="N8" s="221">
        <v>2.68</v>
      </c>
      <c r="O8" s="221">
        <v>2.8757465195232914</v>
      </c>
      <c r="P8" s="221">
        <v>2.6291197529636214</v>
      </c>
    </row>
    <row r="9" spans="1:16">
      <c r="A9" s="29" t="s">
        <v>66</v>
      </c>
      <c r="B9" s="221">
        <v>60.05</v>
      </c>
      <c r="C9" s="221">
        <v>68.53</v>
      </c>
      <c r="D9" s="221">
        <v>62.67</v>
      </c>
      <c r="E9" s="221">
        <v>71.930000000000007</v>
      </c>
      <c r="F9" s="221">
        <v>80.84</v>
      </c>
      <c r="G9" s="221">
        <v>100.35</v>
      </c>
      <c r="H9" s="221">
        <v>80.95</v>
      </c>
      <c r="I9" s="221">
        <v>74.89</v>
      </c>
      <c r="J9" s="221">
        <v>64.5</v>
      </c>
      <c r="K9" s="221">
        <v>70.88</v>
      </c>
      <c r="L9" s="221">
        <v>75.19</v>
      </c>
      <c r="M9" s="221">
        <v>97.38</v>
      </c>
      <c r="N9" s="221">
        <v>95.86</v>
      </c>
      <c r="O9" s="221">
        <v>86.573691665387742</v>
      </c>
      <c r="P9" s="221">
        <v>75.068537667848801</v>
      </c>
    </row>
    <row r="10" spans="1:16">
      <c r="A10" s="28" t="s">
        <v>67</v>
      </c>
      <c r="B10" s="221"/>
      <c r="C10" s="221"/>
      <c r="D10" s="221"/>
      <c r="E10" s="221"/>
      <c r="F10" s="221"/>
      <c r="G10" s="221"/>
      <c r="H10" s="221"/>
      <c r="I10" s="221"/>
      <c r="J10" s="221"/>
      <c r="K10" s="221"/>
      <c r="L10" s="221"/>
      <c r="M10" s="221"/>
      <c r="N10" s="221"/>
      <c r="O10" s="221"/>
      <c r="P10" s="221"/>
    </row>
    <row r="11" spans="1:16">
      <c r="A11" s="29" t="s">
        <v>68</v>
      </c>
      <c r="B11" s="221">
        <v>0.97</v>
      </c>
      <c r="C11" s="221">
        <v>1.01</v>
      </c>
      <c r="D11" s="221">
        <v>1.02</v>
      </c>
      <c r="E11" s="221">
        <v>1.02</v>
      </c>
      <c r="F11" s="221">
        <v>1</v>
      </c>
      <c r="G11" s="221">
        <v>0.9</v>
      </c>
      <c r="H11" s="221">
        <v>0.85</v>
      </c>
      <c r="I11" s="221">
        <v>0.84</v>
      </c>
      <c r="J11" s="221">
        <v>0.87</v>
      </c>
      <c r="K11" s="221">
        <v>0.94</v>
      </c>
      <c r="L11" s="221">
        <v>0.93</v>
      </c>
      <c r="M11" s="221">
        <v>0.9</v>
      </c>
      <c r="N11" s="221">
        <v>0.88</v>
      </c>
      <c r="O11" s="221">
        <v>0.93319306038328631</v>
      </c>
      <c r="P11" s="221">
        <v>0.9215366928370371</v>
      </c>
    </row>
    <row r="12" spans="1:16">
      <c r="A12" s="30" t="s">
        <v>69</v>
      </c>
      <c r="B12" s="221">
        <v>0.84000000000000008</v>
      </c>
      <c r="C12" s="221">
        <v>0.8</v>
      </c>
      <c r="D12" s="221">
        <v>0.78</v>
      </c>
      <c r="E12" s="221">
        <v>0.73</v>
      </c>
      <c r="F12" s="221">
        <v>0.77</v>
      </c>
      <c r="G12" s="221">
        <v>0.76999999999999991</v>
      </c>
      <c r="H12" s="221">
        <v>0.69000000000000006</v>
      </c>
      <c r="I12" s="221">
        <v>0.71000000000000008</v>
      </c>
      <c r="J12" s="221">
        <v>0.75000000000000011</v>
      </c>
      <c r="K12" s="221">
        <v>0.96</v>
      </c>
      <c r="L12" s="221">
        <v>0.92</v>
      </c>
      <c r="M12" s="221">
        <v>0.99999999999999989</v>
      </c>
      <c r="N12" s="221">
        <v>1.0299999999999998</v>
      </c>
      <c r="O12" s="221">
        <v>0.94746593545988034</v>
      </c>
      <c r="P12" s="221">
        <v>0.92674052273709862</v>
      </c>
    </row>
    <row r="13" spans="1:16">
      <c r="A13" s="266" t="s">
        <v>70</v>
      </c>
      <c r="B13" s="221"/>
      <c r="C13" s="221"/>
      <c r="D13" s="221"/>
      <c r="E13" s="221"/>
      <c r="F13" s="221"/>
      <c r="G13" s="221"/>
      <c r="H13" s="221"/>
      <c r="I13" s="221"/>
      <c r="J13" s="221"/>
      <c r="K13" s="221"/>
      <c r="L13" s="221"/>
      <c r="M13" s="221"/>
      <c r="N13" s="221"/>
      <c r="O13" s="221"/>
      <c r="P13" s="221"/>
    </row>
    <row r="14" spans="1:16" ht="54">
      <c r="A14" s="288" t="s">
        <v>71</v>
      </c>
      <c r="B14" s="283">
        <v>7.84</v>
      </c>
      <c r="C14" s="283">
        <v>5.38</v>
      </c>
      <c r="D14" s="283">
        <v>4.09</v>
      </c>
      <c r="E14" s="283">
        <v>2.64</v>
      </c>
      <c r="F14" s="283">
        <v>1.53</v>
      </c>
      <c r="G14" s="283">
        <v>1.59</v>
      </c>
      <c r="H14" s="283">
        <v>1.1399999999999999</v>
      </c>
      <c r="I14" s="283">
        <v>1.03</v>
      </c>
      <c r="J14" s="283">
        <v>0.98</v>
      </c>
      <c r="K14" s="283">
        <v>1.0900000000000001</v>
      </c>
      <c r="L14" s="283">
        <v>1.1599999999999999</v>
      </c>
      <c r="M14" s="283">
        <v>1.07</v>
      </c>
      <c r="N14" s="283">
        <v>1.1399999999999999</v>
      </c>
      <c r="O14" s="283"/>
      <c r="P14" s="283"/>
    </row>
    <row r="15" spans="1:16">
      <c r="A15" s="238"/>
      <c r="B15" s="221"/>
      <c r="C15" s="221"/>
      <c r="D15" s="221"/>
      <c r="E15" s="221"/>
      <c r="F15" s="221"/>
      <c r="G15" s="221"/>
      <c r="H15" s="221"/>
      <c r="I15" s="221"/>
      <c r="J15" s="221"/>
      <c r="K15" s="221"/>
      <c r="L15" s="221"/>
      <c r="M15" s="221"/>
      <c r="N15" s="221"/>
      <c r="O15" s="221"/>
      <c r="P15" s="221"/>
    </row>
    <row r="16" spans="1:16">
      <c r="A16" s="29" t="s">
        <v>249</v>
      </c>
    </row>
    <row r="17" spans="1:1">
      <c r="A17" s="38" t="s">
        <v>192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1:U54"/>
  <sheetViews>
    <sheetView showGridLines="0" zoomScale="115" zoomScaleNormal="115" workbookViewId="0"/>
  </sheetViews>
  <sheetFormatPr defaultColWidth="0" defaultRowHeight="13.5" zeroHeight="1"/>
  <cols>
    <col min="1" max="1" width="6.5703125" style="293" customWidth="1"/>
    <col min="2" max="2" width="6.5703125" style="96" customWidth="1"/>
    <col min="3" max="3" width="0.42578125" style="96" customWidth="1"/>
    <col min="4" max="5" width="6.5703125" style="96" customWidth="1"/>
    <col min="6" max="6" width="0.42578125" style="96" customWidth="1"/>
    <col min="7" max="8" width="6.5703125" style="96" customWidth="1"/>
    <col min="9" max="9" width="0.5703125" style="96" customWidth="1"/>
    <col min="10" max="11" width="6.5703125" style="96" customWidth="1"/>
    <col min="12" max="12" width="0.42578125" style="96" customWidth="1"/>
    <col min="13" max="14" width="6.5703125" style="96" customWidth="1"/>
    <col min="15" max="15" width="0.42578125" style="96" customWidth="1"/>
    <col min="16" max="16" width="6.5703125" style="96" customWidth="1"/>
    <col min="17" max="17" width="0.5703125" style="96" customWidth="1"/>
    <col min="18" max="18" width="6.5703125" style="96" customWidth="1"/>
    <col min="19" max="19" width="6.42578125" style="96" customWidth="1"/>
    <col min="20" max="20" width="0.42578125" style="96" hidden="1" customWidth="1"/>
    <col min="21" max="21" width="6.42578125" style="96" customWidth="1"/>
    <col min="22" max="16384" width="9.140625" style="96" hidden="1"/>
  </cols>
  <sheetData>
    <row r="1" spans="1:21">
      <c r="A1" s="292" t="s">
        <v>248</v>
      </c>
    </row>
    <row r="2" spans="1:21"/>
    <row r="3" spans="1:21">
      <c r="A3" s="294"/>
      <c r="B3" s="32"/>
      <c r="C3" s="33"/>
      <c r="D3" s="384" t="s">
        <v>72</v>
      </c>
      <c r="E3" s="384"/>
      <c r="F3" s="384"/>
      <c r="G3" s="384"/>
      <c r="H3" s="384"/>
      <c r="I3" s="384"/>
      <c r="J3" s="384"/>
      <c r="K3" s="384"/>
      <c r="L3" s="384"/>
      <c r="M3" s="384"/>
      <c r="N3" s="384"/>
      <c r="O3" s="34"/>
      <c r="P3" s="384" t="s">
        <v>73</v>
      </c>
      <c r="Q3" s="384"/>
      <c r="R3" s="384"/>
      <c r="S3" s="384"/>
      <c r="T3" s="384"/>
      <c r="U3" s="384"/>
    </row>
    <row r="4" spans="1:21">
      <c r="A4" s="76"/>
      <c r="B4" s="35" t="s">
        <v>74</v>
      </c>
      <c r="C4" s="36"/>
      <c r="D4" s="383" t="s">
        <v>75</v>
      </c>
      <c r="E4" s="383"/>
      <c r="F4" s="383"/>
      <c r="G4" s="383"/>
      <c r="H4" s="383"/>
      <c r="I4" s="173"/>
      <c r="J4" s="383" t="s">
        <v>76</v>
      </c>
      <c r="K4" s="383"/>
      <c r="L4" s="383"/>
      <c r="M4" s="383"/>
      <c r="N4" s="383"/>
      <c r="O4" s="37"/>
      <c r="P4" s="383" t="s">
        <v>77</v>
      </c>
      <c r="Q4" s="383"/>
      <c r="R4" s="383"/>
      <c r="S4" s="383" t="s">
        <v>78</v>
      </c>
      <c r="T4" s="383"/>
      <c r="U4" s="383"/>
    </row>
    <row r="5" spans="1:21">
      <c r="A5" s="297"/>
      <c r="B5" s="298" t="s">
        <v>79</v>
      </c>
      <c r="C5" s="36"/>
      <c r="D5" s="383" t="s">
        <v>80</v>
      </c>
      <c r="E5" s="383"/>
      <c r="F5" s="299"/>
      <c r="G5" s="383" t="s">
        <v>81</v>
      </c>
      <c r="H5" s="383"/>
      <c r="I5" s="173"/>
      <c r="J5" s="383" t="s">
        <v>82</v>
      </c>
      <c r="K5" s="383"/>
      <c r="L5" s="300"/>
      <c r="M5" s="383" t="s">
        <v>83</v>
      </c>
      <c r="N5" s="383"/>
      <c r="O5" s="37"/>
      <c r="P5" s="174"/>
      <c r="Q5" s="174"/>
      <c r="R5" s="174"/>
      <c r="S5" s="174"/>
      <c r="T5" s="174"/>
      <c r="U5" s="174"/>
    </row>
    <row r="6" spans="1:21">
      <c r="A6" s="297" t="s">
        <v>3</v>
      </c>
      <c r="B6" s="68" t="s">
        <v>213</v>
      </c>
      <c r="C6" s="299"/>
      <c r="D6" s="299" t="s">
        <v>244</v>
      </c>
      <c r="E6" s="299" t="s">
        <v>84</v>
      </c>
      <c r="F6" s="299"/>
      <c r="G6" s="299" t="s">
        <v>244</v>
      </c>
      <c r="H6" s="299" t="s">
        <v>84</v>
      </c>
      <c r="I6" s="299"/>
      <c r="J6" s="299" t="s">
        <v>244</v>
      </c>
      <c r="K6" s="299" t="s">
        <v>84</v>
      </c>
      <c r="L6" s="299"/>
      <c r="M6" s="299" t="s">
        <v>244</v>
      </c>
      <c r="N6" s="299" t="s">
        <v>84</v>
      </c>
      <c r="O6" s="299"/>
      <c r="P6" s="299" t="s">
        <v>244</v>
      </c>
      <c r="Q6" s="299"/>
      <c r="R6" s="299" t="s">
        <v>214</v>
      </c>
      <c r="S6" s="299" t="s">
        <v>244</v>
      </c>
      <c r="T6" s="299" t="s">
        <v>84</v>
      </c>
      <c r="U6" s="299" t="s">
        <v>214</v>
      </c>
    </row>
    <row r="7" spans="1:21">
      <c r="A7" s="225">
        <v>43100</v>
      </c>
      <c r="B7" s="31">
        <v>0</v>
      </c>
      <c r="C7" s="312"/>
      <c r="D7" s="223">
        <v>1.68</v>
      </c>
      <c r="E7" s="223">
        <v>1.99</v>
      </c>
      <c r="F7" s="223"/>
      <c r="G7" s="223">
        <v>4.47</v>
      </c>
      <c r="H7" s="223">
        <v>4.4400000000000004</v>
      </c>
      <c r="I7" s="223"/>
      <c r="J7" s="223">
        <v>2.1</v>
      </c>
      <c r="K7" s="223">
        <v>2.38</v>
      </c>
      <c r="L7" s="223"/>
      <c r="M7" s="223">
        <v>1.32</v>
      </c>
      <c r="N7" s="223">
        <v>1.96</v>
      </c>
      <c r="O7" s="223"/>
      <c r="P7" s="223">
        <v>0.34</v>
      </c>
      <c r="Q7" s="223"/>
      <c r="R7" s="223">
        <v>0.14000000000000001</v>
      </c>
      <c r="S7" s="223">
        <v>0.46</v>
      </c>
      <c r="T7" s="223"/>
      <c r="U7" s="223">
        <v>0.53</v>
      </c>
    </row>
    <row r="8" spans="1:21">
      <c r="A8" s="225">
        <v>43465</v>
      </c>
      <c r="B8" s="31">
        <v>0</v>
      </c>
      <c r="C8" s="312"/>
      <c r="D8" s="223">
        <v>1.61</v>
      </c>
      <c r="E8" s="223">
        <v>1.89</v>
      </c>
      <c r="F8" s="223"/>
      <c r="G8" s="223">
        <v>4.92</v>
      </c>
      <c r="H8" s="223">
        <v>4.6500000000000004</v>
      </c>
      <c r="I8" s="223"/>
      <c r="J8" s="223">
        <v>1.94</v>
      </c>
      <c r="K8" s="223">
        <v>2.23</v>
      </c>
      <c r="L8" s="223"/>
      <c r="M8" s="223">
        <v>1.26</v>
      </c>
      <c r="N8" s="223">
        <v>1.83</v>
      </c>
      <c r="O8" s="223"/>
      <c r="P8" s="223">
        <v>0.31</v>
      </c>
      <c r="Q8" s="223"/>
      <c r="R8" s="223">
        <v>0.17</v>
      </c>
      <c r="S8" s="223">
        <v>0.48</v>
      </c>
      <c r="T8" s="223"/>
      <c r="U8" s="223">
        <v>0.57999999999999996</v>
      </c>
    </row>
    <row r="9" spans="1:21">
      <c r="A9" s="225">
        <v>43830</v>
      </c>
      <c r="B9" s="31">
        <v>0</v>
      </c>
      <c r="C9" s="312"/>
      <c r="D9" s="223">
        <v>1.46</v>
      </c>
      <c r="E9" s="223">
        <v>1.81</v>
      </c>
      <c r="F9" s="223"/>
      <c r="G9" s="223">
        <v>5.38</v>
      </c>
      <c r="H9" s="223">
        <v>4.5999999999999996</v>
      </c>
      <c r="I9" s="223"/>
      <c r="J9" s="223">
        <v>1.86</v>
      </c>
      <c r="K9" s="223">
        <v>2.23</v>
      </c>
      <c r="L9" s="223"/>
      <c r="M9" s="223">
        <v>1.25</v>
      </c>
      <c r="N9" s="223">
        <v>1.48</v>
      </c>
      <c r="O9" s="223"/>
      <c r="P9" s="223">
        <v>0.21</v>
      </c>
      <c r="Q9" s="223"/>
      <c r="R9" s="223">
        <v>0.18</v>
      </c>
      <c r="S9" s="223">
        <v>0.52</v>
      </c>
      <c r="T9" s="223"/>
      <c r="U9" s="223">
        <v>0.35</v>
      </c>
    </row>
    <row r="10" spans="1:21">
      <c r="A10" s="225">
        <v>44196</v>
      </c>
      <c r="B10" s="31">
        <v>0</v>
      </c>
      <c r="C10" s="312"/>
      <c r="D10" s="223">
        <v>1.35</v>
      </c>
      <c r="E10" s="223">
        <v>1.76</v>
      </c>
      <c r="F10" s="223"/>
      <c r="G10" s="223">
        <v>4.9800000000000004</v>
      </c>
      <c r="H10" s="223">
        <v>4.47</v>
      </c>
      <c r="I10" s="223"/>
      <c r="J10" s="223">
        <v>1.81</v>
      </c>
      <c r="K10" s="223">
        <v>2.2799999999999998</v>
      </c>
      <c r="L10" s="223"/>
      <c r="M10" s="223">
        <v>1.31</v>
      </c>
      <c r="N10" s="223">
        <v>1.83</v>
      </c>
      <c r="O10" s="223"/>
      <c r="P10" s="223">
        <v>0.16</v>
      </c>
      <c r="Q10" s="223"/>
      <c r="R10" s="223">
        <v>0.13</v>
      </c>
      <c r="S10" s="223">
        <v>0.5</v>
      </c>
      <c r="T10" s="223"/>
      <c r="U10" s="223">
        <v>0.28000000000000003</v>
      </c>
    </row>
    <row r="11" spans="1:21">
      <c r="A11" s="225">
        <v>44561</v>
      </c>
      <c r="B11" s="31">
        <v>0</v>
      </c>
      <c r="C11" s="312"/>
      <c r="D11" s="223">
        <v>1.34</v>
      </c>
      <c r="E11" s="223">
        <v>1.59</v>
      </c>
      <c r="F11" s="223"/>
      <c r="G11" s="223">
        <v>5.1100000000000003</v>
      </c>
      <c r="H11" s="223">
        <v>4.6900000000000004</v>
      </c>
      <c r="I11" s="223"/>
      <c r="J11" s="223">
        <v>1.72</v>
      </c>
      <c r="K11" s="223">
        <v>1.93</v>
      </c>
      <c r="L11" s="223"/>
      <c r="M11" s="223">
        <v>1.0900000000000001</v>
      </c>
      <c r="N11" s="223">
        <v>1.43</v>
      </c>
      <c r="O11" s="223"/>
      <c r="P11" s="223">
        <v>0.16</v>
      </c>
      <c r="Q11" s="223"/>
      <c r="R11" s="223">
        <v>0.05</v>
      </c>
      <c r="S11" s="223">
        <v>0.47</v>
      </c>
      <c r="T11" s="223"/>
      <c r="U11" s="223">
        <v>0.21</v>
      </c>
    </row>
    <row r="12" spans="1:21">
      <c r="A12" s="225">
        <v>44926</v>
      </c>
      <c r="B12" s="31">
        <v>2.5</v>
      </c>
      <c r="C12" s="312"/>
      <c r="D12" s="223">
        <v>3.07</v>
      </c>
      <c r="E12" s="223">
        <v>3.83</v>
      </c>
      <c r="F12" s="223"/>
      <c r="G12" s="223">
        <v>6.66</v>
      </c>
      <c r="H12" s="223">
        <v>6.69</v>
      </c>
      <c r="I12" s="223"/>
      <c r="J12" s="223">
        <v>3.69</v>
      </c>
      <c r="K12" s="223">
        <v>3.99</v>
      </c>
      <c r="L12" s="223"/>
      <c r="M12" s="223">
        <v>3.36</v>
      </c>
      <c r="N12" s="223">
        <v>3.73</v>
      </c>
      <c r="O12" s="223"/>
      <c r="P12" s="223">
        <v>1.35</v>
      </c>
      <c r="Q12" s="223"/>
      <c r="R12" s="223">
        <v>0.18</v>
      </c>
      <c r="S12" s="223">
        <v>1.87</v>
      </c>
      <c r="T12" s="223"/>
      <c r="U12" s="223">
        <v>1.38</v>
      </c>
    </row>
    <row r="13" spans="1:21" hidden="1">
      <c r="A13" s="225">
        <v>44957</v>
      </c>
      <c r="B13" s="31">
        <v>2.5</v>
      </c>
      <c r="C13" s="312"/>
      <c r="D13" s="223">
        <v>3.46</v>
      </c>
      <c r="E13" s="223">
        <v>4.3499999999999996</v>
      </c>
      <c r="F13" s="223"/>
      <c r="G13" s="223">
        <v>7.44</v>
      </c>
      <c r="H13" s="223">
        <v>6.75</v>
      </c>
      <c r="I13" s="223"/>
      <c r="J13" s="223">
        <v>4.0199999999999996</v>
      </c>
      <c r="K13" s="223">
        <v>4.3600000000000003</v>
      </c>
      <c r="L13" s="223"/>
      <c r="M13" s="223">
        <v>3.47</v>
      </c>
      <c r="N13" s="223">
        <v>4.2300000000000004</v>
      </c>
      <c r="O13" s="223"/>
      <c r="P13" s="223">
        <v>1.53</v>
      </c>
      <c r="Q13" s="223"/>
      <c r="R13" s="223">
        <v>0.24</v>
      </c>
      <c r="S13" s="223">
        <v>2</v>
      </c>
      <c r="T13" s="223"/>
      <c r="U13" s="223">
        <v>1.42</v>
      </c>
    </row>
    <row r="14" spans="1:21" hidden="1">
      <c r="A14" s="225">
        <v>44985</v>
      </c>
      <c r="B14" s="31">
        <v>3</v>
      </c>
      <c r="C14" s="312"/>
      <c r="D14" s="223">
        <v>3.66</v>
      </c>
      <c r="E14" s="223">
        <v>4.59</v>
      </c>
      <c r="F14" s="223"/>
      <c r="G14" s="223">
        <v>7.45</v>
      </c>
      <c r="H14" s="223">
        <v>6.71</v>
      </c>
      <c r="I14" s="223"/>
      <c r="J14" s="223">
        <v>4.3</v>
      </c>
      <c r="K14" s="223">
        <v>4.37</v>
      </c>
      <c r="L14" s="223"/>
      <c r="M14" s="223">
        <v>3.66</v>
      </c>
      <c r="N14" s="223">
        <v>3.91</v>
      </c>
      <c r="O14" s="223"/>
      <c r="P14" s="223">
        <v>1.86</v>
      </c>
      <c r="Q14" s="223"/>
      <c r="R14" s="223">
        <v>0.36</v>
      </c>
      <c r="S14" s="223">
        <v>2.15</v>
      </c>
      <c r="T14" s="223"/>
      <c r="U14" s="223">
        <v>1.54</v>
      </c>
    </row>
    <row r="15" spans="1:21" hidden="1">
      <c r="A15" s="225">
        <v>45016</v>
      </c>
      <c r="B15" s="31">
        <v>3.5</v>
      </c>
      <c r="C15" s="312"/>
      <c r="D15" s="223">
        <v>3.88</v>
      </c>
      <c r="E15" s="223">
        <v>4.74</v>
      </c>
      <c r="F15" s="223"/>
      <c r="G15" s="223">
        <v>7.84</v>
      </c>
      <c r="H15" s="223">
        <v>5.16</v>
      </c>
      <c r="I15" s="223"/>
      <c r="J15" s="223">
        <v>4.5999999999999996</v>
      </c>
      <c r="K15" s="223">
        <v>4.28</v>
      </c>
      <c r="L15" s="223"/>
      <c r="M15" s="223">
        <v>4.13</v>
      </c>
      <c r="N15" s="223">
        <v>4.3499999999999996</v>
      </c>
      <c r="O15" s="223"/>
      <c r="P15" s="223">
        <v>2.09</v>
      </c>
      <c r="Q15" s="223"/>
      <c r="R15" s="223">
        <v>0.57999999999999996</v>
      </c>
      <c r="S15" s="223">
        <v>2.16</v>
      </c>
      <c r="T15" s="223"/>
      <c r="U15" s="223">
        <v>1.94</v>
      </c>
    </row>
    <row r="16" spans="1:21" hidden="1">
      <c r="A16" s="225">
        <v>45046</v>
      </c>
      <c r="B16" s="31">
        <v>3.5</v>
      </c>
      <c r="C16" s="312"/>
      <c r="D16" s="223">
        <v>4.1100000000000003</v>
      </c>
      <c r="E16" s="223">
        <v>4.8</v>
      </c>
      <c r="F16" s="223"/>
      <c r="G16" s="223">
        <v>8.2899999999999991</v>
      </c>
      <c r="H16" s="223">
        <v>6.74</v>
      </c>
      <c r="I16" s="223"/>
      <c r="J16" s="223">
        <v>4.75</v>
      </c>
      <c r="K16" s="223">
        <v>4.4800000000000004</v>
      </c>
      <c r="L16" s="223"/>
      <c r="M16" s="223">
        <v>4.32</v>
      </c>
      <c r="N16" s="223">
        <v>4.8099999999999996</v>
      </c>
      <c r="O16" s="223"/>
      <c r="P16" s="223">
        <v>2.27</v>
      </c>
      <c r="Q16" s="223"/>
      <c r="R16" s="223">
        <v>0.44</v>
      </c>
      <c r="S16" s="223">
        <v>2.29</v>
      </c>
      <c r="T16" s="223"/>
      <c r="U16" s="223">
        <v>1.87</v>
      </c>
    </row>
    <row r="17" spans="1:21" hidden="1">
      <c r="A17" s="225">
        <v>45077</v>
      </c>
      <c r="B17" s="31">
        <v>3.75</v>
      </c>
      <c r="C17" s="312"/>
      <c r="D17" s="223">
        <v>4.2300000000000004</v>
      </c>
      <c r="E17" s="223">
        <v>5.17</v>
      </c>
      <c r="F17" s="223"/>
      <c r="G17" s="223">
        <v>8.36</v>
      </c>
      <c r="H17" s="223">
        <v>6.33</v>
      </c>
      <c r="I17" s="223"/>
      <c r="J17" s="223">
        <v>4.95</v>
      </c>
      <c r="K17" s="223">
        <v>4.7699999999999996</v>
      </c>
      <c r="L17" s="223"/>
      <c r="M17" s="223">
        <v>4.49</v>
      </c>
      <c r="N17" s="223">
        <v>5.32</v>
      </c>
      <c r="O17" s="223"/>
      <c r="P17" s="223">
        <v>2.4900000000000002</v>
      </c>
      <c r="Q17" s="223"/>
      <c r="R17" s="223">
        <v>0.47</v>
      </c>
      <c r="S17" s="223">
        <v>2.38</v>
      </c>
      <c r="T17" s="223"/>
      <c r="U17" s="223">
        <v>1.96</v>
      </c>
    </row>
    <row r="18" spans="1:21" hidden="1">
      <c r="A18" s="225">
        <v>45107</v>
      </c>
      <c r="B18" s="31">
        <v>4</v>
      </c>
      <c r="C18" s="312"/>
      <c r="D18" s="223">
        <v>4.3899999999999997</v>
      </c>
      <c r="E18" s="223">
        <v>5.07</v>
      </c>
      <c r="F18" s="223"/>
      <c r="G18" s="223">
        <v>7.02</v>
      </c>
      <c r="H18" s="223">
        <v>6.55</v>
      </c>
      <c r="I18" s="223"/>
      <c r="J18" s="223">
        <v>5.18</v>
      </c>
      <c r="K18" s="223">
        <v>4.96</v>
      </c>
      <c r="L18" s="223"/>
      <c r="M18" s="223">
        <v>4.75</v>
      </c>
      <c r="N18" s="223">
        <v>5.04</v>
      </c>
      <c r="O18" s="223"/>
      <c r="P18" s="223">
        <v>2.73</v>
      </c>
      <c r="Q18" s="223"/>
      <c r="R18" s="223">
        <v>0.72</v>
      </c>
      <c r="S18" s="223">
        <v>2.58</v>
      </c>
      <c r="T18" s="223"/>
      <c r="U18" s="223">
        <v>2.23</v>
      </c>
    </row>
    <row r="19" spans="1:21" hidden="1">
      <c r="A19" s="225">
        <v>45138</v>
      </c>
      <c r="B19" s="31">
        <v>4</v>
      </c>
      <c r="C19" s="312"/>
      <c r="D19" s="223">
        <v>4.55</v>
      </c>
      <c r="E19" s="223">
        <v>5.5</v>
      </c>
      <c r="F19" s="223"/>
      <c r="G19" s="223">
        <v>8.41</v>
      </c>
      <c r="H19" s="223">
        <v>7.05</v>
      </c>
      <c r="I19" s="223"/>
      <c r="J19" s="223">
        <v>5.37</v>
      </c>
      <c r="K19" s="223">
        <v>5.23</v>
      </c>
      <c r="L19" s="223"/>
      <c r="M19" s="223">
        <v>4.8899999999999997</v>
      </c>
      <c r="N19" s="223">
        <v>5.0199999999999996</v>
      </c>
      <c r="O19" s="223"/>
      <c r="P19" s="223">
        <v>2.83</v>
      </c>
      <c r="Q19" s="223"/>
      <c r="R19" s="223">
        <v>0.88</v>
      </c>
      <c r="S19" s="223">
        <v>2.8</v>
      </c>
      <c r="T19" s="223"/>
      <c r="U19" s="223">
        <v>2.25</v>
      </c>
    </row>
    <row r="20" spans="1:21" hidden="1">
      <c r="A20" s="225">
        <v>45169</v>
      </c>
      <c r="B20" s="31">
        <v>4.25</v>
      </c>
      <c r="C20" s="312"/>
      <c r="D20" s="223">
        <v>4.6900000000000004</v>
      </c>
      <c r="E20" s="223">
        <v>5.66</v>
      </c>
      <c r="F20" s="223"/>
      <c r="G20" s="223">
        <v>8.6999999999999993</v>
      </c>
      <c r="H20" s="223">
        <v>6.7210999999999999</v>
      </c>
      <c r="I20" s="223"/>
      <c r="J20" s="223">
        <v>5.41</v>
      </c>
      <c r="K20" s="223">
        <v>4.9800000000000004</v>
      </c>
      <c r="L20" s="223"/>
      <c r="M20" s="223">
        <v>4.9800000000000004</v>
      </c>
      <c r="N20" s="223">
        <v>4.82</v>
      </c>
      <c r="O20" s="223"/>
      <c r="P20" s="223">
        <v>3.05</v>
      </c>
      <c r="Q20" s="223"/>
      <c r="R20" s="223">
        <v>1.05</v>
      </c>
      <c r="S20" s="223">
        <v>3</v>
      </c>
      <c r="T20" s="223"/>
      <c r="U20" s="223">
        <v>2.3199999999999998</v>
      </c>
    </row>
    <row r="21" spans="1:21" hidden="1">
      <c r="A21" s="225">
        <v>45199</v>
      </c>
      <c r="B21" s="31">
        <v>4.5</v>
      </c>
      <c r="C21" s="312"/>
      <c r="D21" s="223">
        <v>4.7165999999999997</v>
      </c>
      <c r="E21" s="223">
        <v>5.4127999999999998</v>
      </c>
      <c r="F21" s="223"/>
      <c r="G21" s="223">
        <v>8.4685000000000006</v>
      </c>
      <c r="H21" s="223">
        <v>6.5099</v>
      </c>
      <c r="I21" s="223"/>
      <c r="J21" s="223">
        <v>5.5209000000000001</v>
      </c>
      <c r="K21" s="223">
        <v>5.31</v>
      </c>
      <c r="L21" s="223"/>
      <c r="M21" s="223">
        <v>5.0317999999999996</v>
      </c>
      <c r="N21" s="223">
        <v>5.2282000000000002</v>
      </c>
      <c r="O21" s="223"/>
      <c r="P21" s="223">
        <v>3.0966</v>
      </c>
      <c r="Q21" s="223"/>
      <c r="R21" s="223">
        <v>1.2897000000000001</v>
      </c>
      <c r="S21" s="223">
        <v>3.0186000000000002</v>
      </c>
      <c r="T21" s="223"/>
      <c r="U21" s="223">
        <v>2.6025999999999998</v>
      </c>
    </row>
    <row r="22" spans="1:21" hidden="1">
      <c r="A22" s="225">
        <v>45230</v>
      </c>
      <c r="B22" s="31">
        <v>4.5</v>
      </c>
      <c r="C22" s="312"/>
      <c r="D22" s="223">
        <v>4.8097000000000003</v>
      </c>
      <c r="E22" s="223">
        <v>5.4595000000000002</v>
      </c>
      <c r="F22" s="223"/>
      <c r="G22" s="223">
        <v>8.2528000000000006</v>
      </c>
      <c r="H22" s="223">
        <v>6.8539000000000003</v>
      </c>
      <c r="I22" s="223"/>
      <c r="J22" s="223">
        <v>5.6181999999999999</v>
      </c>
      <c r="K22" s="223">
        <v>5.6215000000000002</v>
      </c>
      <c r="L22" s="223"/>
      <c r="M22" s="223">
        <v>5.2009999999999996</v>
      </c>
      <c r="N22" s="223">
        <v>5.7365000000000004</v>
      </c>
      <c r="O22" s="223"/>
      <c r="P22" s="223">
        <v>3.2850000000000001</v>
      </c>
      <c r="Q22" s="223"/>
      <c r="R22" s="223">
        <v>1.4603999999999999</v>
      </c>
      <c r="S22" s="223">
        <v>3.2202000000000002</v>
      </c>
      <c r="T22" s="223"/>
      <c r="U22" s="223">
        <v>2.6030285748914244</v>
      </c>
    </row>
    <row r="23" spans="1:21" hidden="1">
      <c r="A23" s="225">
        <v>45260</v>
      </c>
      <c r="B23" s="31">
        <v>4.5</v>
      </c>
      <c r="C23" s="312"/>
      <c r="D23" s="223">
        <v>4.8754999999999997</v>
      </c>
      <c r="E23" s="223">
        <v>5.6642000000000001</v>
      </c>
      <c r="F23" s="223"/>
      <c r="G23" s="223">
        <v>7.2710999999999997</v>
      </c>
      <c r="H23" s="223">
        <v>6.8433999999999999</v>
      </c>
      <c r="I23" s="223"/>
      <c r="J23" s="223">
        <v>5.6447000000000003</v>
      </c>
      <c r="K23" s="223">
        <v>5.5080999999999998</v>
      </c>
      <c r="L23" s="223"/>
      <c r="M23" s="223">
        <v>5.1273</v>
      </c>
      <c r="N23" s="223">
        <v>5.2763999999999998</v>
      </c>
      <c r="O23" s="223"/>
      <c r="P23" s="223">
        <v>3.331</v>
      </c>
      <c r="Q23" s="223"/>
      <c r="R23" s="223">
        <v>1.3139000000000001</v>
      </c>
      <c r="S23" s="223">
        <v>3.2871999999999999</v>
      </c>
      <c r="T23" s="223"/>
      <c r="U23" s="223">
        <v>2.5778129270526469</v>
      </c>
    </row>
    <row r="24" spans="1:21">
      <c r="A24" s="225">
        <v>45291</v>
      </c>
      <c r="B24" s="31">
        <v>4.5</v>
      </c>
      <c r="C24" s="312"/>
      <c r="D24" s="223">
        <v>4.8619000000000003</v>
      </c>
      <c r="E24" s="223">
        <v>5.7995000000000001</v>
      </c>
      <c r="F24" s="223"/>
      <c r="G24" s="223">
        <v>7.55</v>
      </c>
      <c r="H24" s="223">
        <v>6.6955</v>
      </c>
      <c r="I24" s="223"/>
      <c r="J24" s="223">
        <v>5.4668999999999999</v>
      </c>
      <c r="K24" s="223">
        <v>5.3799000000000001</v>
      </c>
      <c r="L24" s="223"/>
      <c r="M24" s="223">
        <v>5.2129000000000003</v>
      </c>
      <c r="N24" s="223">
        <v>5.5359999999999996</v>
      </c>
      <c r="O24" s="223"/>
      <c r="P24" s="223">
        <v>3.2905000000000002</v>
      </c>
      <c r="Q24" s="223"/>
      <c r="R24" s="223">
        <v>1.3352999999999999</v>
      </c>
      <c r="S24" s="223">
        <v>3.3016999999999999</v>
      </c>
      <c r="T24" s="223"/>
      <c r="U24" s="223">
        <v>2.4962</v>
      </c>
    </row>
    <row r="25" spans="1:21" hidden="1">
      <c r="A25" s="225">
        <v>45322</v>
      </c>
      <c r="B25" s="31">
        <v>4.5</v>
      </c>
      <c r="C25" s="312"/>
      <c r="D25" s="223">
        <v>4.8600000000000003</v>
      </c>
      <c r="E25" s="223">
        <v>5.3093000000000004</v>
      </c>
      <c r="F25" s="223"/>
      <c r="G25" s="223">
        <v>7.99</v>
      </c>
      <c r="H25" s="223">
        <v>6.8567</v>
      </c>
      <c r="I25" s="223"/>
      <c r="J25" s="223">
        <v>5.39</v>
      </c>
      <c r="K25" s="223">
        <v>5.4138000000000002</v>
      </c>
      <c r="L25" s="223"/>
      <c r="M25" s="223">
        <v>5.1238999999999999</v>
      </c>
      <c r="N25" s="223">
        <v>5.1783000000000001</v>
      </c>
      <c r="O25" s="223"/>
      <c r="P25" s="223">
        <v>3.2141999999999999</v>
      </c>
      <c r="Q25" s="223"/>
      <c r="R25" s="223">
        <v>1.4169</v>
      </c>
      <c r="S25" s="223">
        <v>3.1131000000000002</v>
      </c>
      <c r="T25" s="223"/>
      <c r="U25" s="223">
        <v>2.5493000000000001</v>
      </c>
    </row>
    <row r="26" spans="1:21" hidden="1">
      <c r="A26" s="225">
        <v>45351</v>
      </c>
      <c r="B26" s="31">
        <v>4.5</v>
      </c>
      <c r="C26" s="312"/>
      <c r="D26" s="223">
        <v>4.83</v>
      </c>
      <c r="E26" s="223">
        <v>5.22</v>
      </c>
      <c r="F26" s="223"/>
      <c r="G26" s="223">
        <v>7.66</v>
      </c>
      <c r="H26" s="223">
        <v>6.27</v>
      </c>
      <c r="I26" s="223"/>
      <c r="J26" s="223">
        <v>5.47</v>
      </c>
      <c r="K26" s="223">
        <v>5.45</v>
      </c>
      <c r="L26" s="223"/>
      <c r="M26" s="223">
        <v>5.0599999999999996</v>
      </c>
      <c r="N26" s="223">
        <v>5.8</v>
      </c>
      <c r="O26" s="223"/>
      <c r="P26" s="223">
        <v>3.2</v>
      </c>
      <c r="Q26" s="223"/>
      <c r="R26" s="223">
        <v>1.36</v>
      </c>
      <c r="S26" s="223">
        <v>3.02</v>
      </c>
      <c r="T26" s="223"/>
      <c r="U26" s="223">
        <v>2.54</v>
      </c>
    </row>
    <row r="27" spans="1:21" hidden="1">
      <c r="A27" s="225">
        <v>45382</v>
      </c>
      <c r="B27" s="31">
        <v>4.5</v>
      </c>
      <c r="C27" s="312"/>
      <c r="D27" s="223">
        <v>4.79</v>
      </c>
      <c r="E27" s="223">
        <v>5.3</v>
      </c>
      <c r="F27" s="223"/>
      <c r="G27" s="223">
        <v>8.08</v>
      </c>
      <c r="H27" s="223">
        <v>6.99</v>
      </c>
      <c r="I27" s="223"/>
      <c r="J27" s="223">
        <v>5.43</v>
      </c>
      <c r="K27" s="223">
        <v>5.21</v>
      </c>
      <c r="L27" s="223"/>
      <c r="M27" s="223">
        <v>5.16</v>
      </c>
      <c r="N27" s="223">
        <v>5.26</v>
      </c>
      <c r="O27" s="223"/>
      <c r="P27" s="223">
        <v>3.19</v>
      </c>
      <c r="Q27" s="223"/>
      <c r="R27" s="223">
        <v>1.37</v>
      </c>
      <c r="S27" s="223">
        <v>2.95</v>
      </c>
      <c r="T27" s="223"/>
      <c r="U27" s="223">
        <v>2.5</v>
      </c>
    </row>
    <row r="28" spans="1:21" hidden="1">
      <c r="A28" s="225">
        <v>45412</v>
      </c>
      <c r="B28" s="31">
        <v>4.5</v>
      </c>
      <c r="C28" s="312"/>
      <c r="D28" s="223">
        <v>4.82</v>
      </c>
      <c r="E28" s="223">
        <v>5.75</v>
      </c>
      <c r="F28" s="223"/>
      <c r="G28" s="223">
        <v>8.09</v>
      </c>
      <c r="H28" s="223">
        <v>6.55</v>
      </c>
      <c r="I28" s="223"/>
      <c r="J28" s="223">
        <v>5.3</v>
      </c>
      <c r="K28" s="223">
        <v>5.22</v>
      </c>
      <c r="L28" s="223"/>
      <c r="M28" s="223">
        <v>5.16</v>
      </c>
      <c r="N28" s="223">
        <v>5.7</v>
      </c>
      <c r="O28" s="223"/>
      <c r="P28" s="223">
        <v>3.14</v>
      </c>
      <c r="Q28" s="223"/>
      <c r="R28" s="223">
        <v>1.34</v>
      </c>
      <c r="S28" s="223">
        <v>2.92</v>
      </c>
      <c r="T28" s="223"/>
      <c r="U28" s="223">
        <v>2.48</v>
      </c>
    </row>
    <row r="29" spans="1:21" hidden="1">
      <c r="A29" s="225">
        <v>45443</v>
      </c>
      <c r="B29" s="31">
        <v>4.5</v>
      </c>
      <c r="C29" s="312"/>
      <c r="D29" s="223">
        <v>4.79</v>
      </c>
      <c r="E29" s="223">
        <v>5.68</v>
      </c>
      <c r="F29" s="223"/>
      <c r="G29" s="223">
        <v>7.56</v>
      </c>
      <c r="H29" s="223">
        <v>6.31</v>
      </c>
      <c r="I29" s="223"/>
      <c r="J29" s="223">
        <v>5.36</v>
      </c>
      <c r="K29" s="223">
        <v>5.01</v>
      </c>
      <c r="L29" s="223"/>
      <c r="M29" s="223">
        <v>4.99</v>
      </c>
      <c r="N29" s="223">
        <v>5.59</v>
      </c>
      <c r="O29" s="223"/>
      <c r="P29" s="223">
        <v>3.11</v>
      </c>
      <c r="Q29" s="223"/>
      <c r="R29" s="223">
        <v>1.36</v>
      </c>
      <c r="S29" s="223">
        <v>2.89</v>
      </c>
      <c r="T29" s="223"/>
      <c r="U29" s="223">
        <v>2.4500000000000002</v>
      </c>
    </row>
    <row r="30" spans="1:21" hidden="1">
      <c r="A30" s="225">
        <v>45473</v>
      </c>
      <c r="B30" s="31">
        <v>4.2</v>
      </c>
      <c r="C30" s="312"/>
      <c r="D30" s="223">
        <v>4.82</v>
      </c>
      <c r="E30" s="223">
        <v>5.42</v>
      </c>
      <c r="F30" s="223"/>
      <c r="G30" s="223">
        <v>7.38</v>
      </c>
      <c r="H30" s="223">
        <v>6.14</v>
      </c>
      <c r="I30" s="223"/>
      <c r="J30" s="223">
        <v>5.29</v>
      </c>
      <c r="K30" s="223">
        <v>4.82</v>
      </c>
      <c r="L30" s="223"/>
      <c r="M30" s="223">
        <v>5</v>
      </c>
      <c r="N30" s="223">
        <v>5.48</v>
      </c>
      <c r="O30" s="223"/>
      <c r="P30" s="223">
        <v>3.04</v>
      </c>
      <c r="Q30" s="223"/>
      <c r="R30" s="223">
        <v>1.51</v>
      </c>
      <c r="S30" s="223">
        <v>2.92</v>
      </c>
      <c r="T30" s="223"/>
      <c r="U30" s="223">
        <v>2.4300000000000002</v>
      </c>
    </row>
    <row r="31" spans="1:21" hidden="1">
      <c r="A31" s="225">
        <v>45504</v>
      </c>
      <c r="B31" s="31">
        <v>4.2</v>
      </c>
      <c r="C31" s="312"/>
      <c r="D31" s="223">
        <v>4.75</v>
      </c>
      <c r="E31" s="223">
        <v>5.35</v>
      </c>
      <c r="F31" s="223"/>
      <c r="G31" s="223">
        <v>7.55</v>
      </c>
      <c r="H31" s="223">
        <v>6.44</v>
      </c>
      <c r="I31" s="223"/>
      <c r="J31" s="223">
        <v>5.2</v>
      </c>
      <c r="K31" s="223">
        <v>5</v>
      </c>
      <c r="L31" s="223"/>
      <c r="M31" s="223">
        <v>5.0599999999999996</v>
      </c>
      <c r="N31" s="223">
        <v>4.83</v>
      </c>
      <c r="O31" s="223"/>
      <c r="P31" s="223">
        <v>3.02</v>
      </c>
      <c r="Q31" s="223"/>
      <c r="R31" s="223">
        <v>1.48</v>
      </c>
      <c r="S31" s="223">
        <v>2.84</v>
      </c>
      <c r="T31" s="223"/>
      <c r="U31" s="223">
        <v>2.34</v>
      </c>
    </row>
    <row r="32" spans="1:21" hidden="1">
      <c r="A32" s="225">
        <v>45535</v>
      </c>
      <c r="B32" s="31">
        <v>4.2</v>
      </c>
      <c r="C32" s="312"/>
      <c r="D32" s="223">
        <v>4.7</v>
      </c>
      <c r="E32" s="223">
        <v>5.07</v>
      </c>
      <c r="F32" s="223"/>
      <c r="G32" s="223">
        <v>7.85</v>
      </c>
      <c r="H32" s="223">
        <v>6.38</v>
      </c>
      <c r="I32" s="223"/>
      <c r="J32" s="223">
        <v>5.16</v>
      </c>
      <c r="K32" s="223">
        <v>4.9800000000000004</v>
      </c>
      <c r="L32" s="223"/>
      <c r="M32" s="223">
        <v>4.9800000000000004</v>
      </c>
      <c r="N32" s="223">
        <v>4.9400000000000004</v>
      </c>
      <c r="O32" s="223"/>
      <c r="P32" s="223">
        <v>2.98</v>
      </c>
      <c r="Q32" s="223"/>
      <c r="R32" s="223">
        <v>1.56</v>
      </c>
      <c r="S32" s="223">
        <v>2.83</v>
      </c>
      <c r="T32" s="223"/>
      <c r="U32" s="223">
        <v>2.31</v>
      </c>
    </row>
    <row r="33" spans="1:21" hidden="1">
      <c r="A33" s="225">
        <v>45565</v>
      </c>
      <c r="B33" s="31">
        <v>3.6</v>
      </c>
      <c r="C33" s="312"/>
      <c r="D33" s="223">
        <v>4.59</v>
      </c>
      <c r="E33" s="223">
        <v>4.88</v>
      </c>
      <c r="F33" s="223"/>
      <c r="G33" s="223">
        <v>7.56</v>
      </c>
      <c r="H33" s="223">
        <v>6.64</v>
      </c>
      <c r="I33" s="223"/>
      <c r="J33" s="223">
        <v>5.03</v>
      </c>
      <c r="K33" s="223">
        <v>4.8099999999999996</v>
      </c>
      <c r="L33" s="223"/>
      <c r="M33" s="223">
        <v>4.67</v>
      </c>
      <c r="N33" s="223">
        <v>5.34</v>
      </c>
      <c r="O33" s="223"/>
      <c r="P33" s="223">
        <v>2.97</v>
      </c>
      <c r="Q33" s="223"/>
      <c r="R33" s="223">
        <v>1.62</v>
      </c>
      <c r="S33" s="223">
        <v>3.1</v>
      </c>
      <c r="T33" s="223"/>
      <c r="U33" s="223">
        <v>2.3199999999999998</v>
      </c>
    </row>
    <row r="34" spans="1:21" hidden="1">
      <c r="A34" s="225">
        <v>45596</v>
      </c>
      <c r="B34" s="31">
        <v>3.4</v>
      </c>
      <c r="C34" s="312"/>
      <c r="D34" s="223">
        <v>4.37</v>
      </c>
      <c r="E34" s="223">
        <v>5.15</v>
      </c>
      <c r="F34" s="223"/>
      <c r="G34" s="223">
        <v>7.24</v>
      </c>
      <c r="H34" s="223">
        <v>6.03</v>
      </c>
      <c r="I34" s="223"/>
      <c r="J34" s="223">
        <v>4.82</v>
      </c>
      <c r="K34" s="223">
        <v>4.7699999999999996</v>
      </c>
      <c r="L34" s="223"/>
      <c r="M34" s="223">
        <v>4.57</v>
      </c>
      <c r="N34" s="223">
        <v>4.9000000000000004</v>
      </c>
      <c r="O34" s="223"/>
      <c r="P34" s="223">
        <v>2.74</v>
      </c>
      <c r="Q34" s="223"/>
      <c r="R34" s="223">
        <v>1.59</v>
      </c>
      <c r="S34" s="223">
        <v>2.63</v>
      </c>
      <c r="T34" s="223"/>
      <c r="U34" s="223">
        <v>2.2200000000000002</v>
      </c>
    </row>
    <row r="35" spans="1:21" hidden="1">
      <c r="A35" s="225">
        <v>45626</v>
      </c>
      <c r="B35" s="31">
        <v>3.4</v>
      </c>
      <c r="C35" s="312"/>
      <c r="D35" s="223">
        <v>4.2699999999999996</v>
      </c>
      <c r="E35" s="223">
        <v>5.01</v>
      </c>
      <c r="F35" s="223"/>
      <c r="G35" s="223">
        <v>6.52</v>
      </c>
      <c r="H35" s="223">
        <v>5.7</v>
      </c>
      <c r="I35" s="223"/>
      <c r="J35" s="223">
        <v>4.74</v>
      </c>
      <c r="K35" s="223">
        <v>4.3600000000000003</v>
      </c>
      <c r="L35" s="223"/>
      <c r="M35" s="223">
        <v>4.38</v>
      </c>
      <c r="N35" s="223">
        <v>4.3899999999999997</v>
      </c>
      <c r="O35" s="223"/>
      <c r="P35" s="223">
        <v>2.61</v>
      </c>
      <c r="Q35" s="223"/>
      <c r="R35" s="223">
        <v>1.45</v>
      </c>
      <c r="S35" s="223">
        <v>2.54</v>
      </c>
      <c r="T35" s="223"/>
      <c r="U35" s="223">
        <v>2.23</v>
      </c>
    </row>
    <row r="36" spans="1:21">
      <c r="A36" s="225">
        <v>45657</v>
      </c>
      <c r="B36" s="31">
        <v>3.15</v>
      </c>
      <c r="C36" s="312"/>
      <c r="D36" s="223">
        <v>4.16</v>
      </c>
      <c r="E36" s="223">
        <v>4.97</v>
      </c>
      <c r="F36" s="223"/>
      <c r="G36" s="223">
        <v>6.77</v>
      </c>
      <c r="H36" s="223">
        <v>5.38</v>
      </c>
      <c r="I36" s="223"/>
      <c r="J36" s="223">
        <v>4.57</v>
      </c>
      <c r="K36" s="223">
        <v>4.25</v>
      </c>
      <c r="L36" s="223"/>
      <c r="M36" s="223">
        <v>4.22</v>
      </c>
      <c r="N36" s="223">
        <v>4.34</v>
      </c>
      <c r="O36" s="223"/>
      <c r="P36" s="223">
        <v>2.4500000000000002</v>
      </c>
      <c r="Q36" s="223"/>
      <c r="R36" s="223">
        <v>1.41</v>
      </c>
      <c r="S36" s="223">
        <v>2.4700000000000002</v>
      </c>
      <c r="T36" s="223"/>
      <c r="U36" s="223">
        <v>2.1</v>
      </c>
    </row>
    <row r="37" spans="1:21">
      <c r="A37" s="225">
        <v>45688</v>
      </c>
      <c r="B37" s="31">
        <v>3.15</v>
      </c>
      <c r="C37" s="312"/>
      <c r="D37" s="223">
        <v>4.0599999999999996</v>
      </c>
      <c r="E37" s="223">
        <v>4.05</v>
      </c>
      <c r="F37" s="223"/>
      <c r="G37" s="223">
        <v>7.16</v>
      </c>
      <c r="H37" s="223">
        <v>5.75</v>
      </c>
      <c r="I37" s="223"/>
      <c r="J37" s="223">
        <v>4.3499999999999996</v>
      </c>
      <c r="K37" s="223">
        <v>4.09</v>
      </c>
      <c r="L37" s="223"/>
      <c r="M37" s="223">
        <v>4.12</v>
      </c>
      <c r="N37" s="223">
        <v>4.07</v>
      </c>
      <c r="O37" s="223"/>
      <c r="P37" s="223">
        <v>2.33</v>
      </c>
      <c r="Q37" s="223"/>
      <c r="R37" s="223">
        <v>1.35</v>
      </c>
      <c r="S37" s="223">
        <v>2.3199999999999998</v>
      </c>
      <c r="T37" s="223"/>
      <c r="U37" s="223">
        <v>1.98</v>
      </c>
    </row>
    <row r="38" spans="1:21">
      <c r="A38" s="225">
        <v>45716</v>
      </c>
      <c r="B38" s="31">
        <v>2.9</v>
      </c>
      <c r="C38" s="312"/>
      <c r="D38" s="223">
        <v>4</v>
      </c>
      <c r="E38" s="223">
        <v>4.33</v>
      </c>
      <c r="F38" s="223"/>
      <c r="G38" s="223">
        <v>6.79</v>
      </c>
      <c r="H38" s="223">
        <v>6.12</v>
      </c>
      <c r="I38" s="223"/>
      <c r="J38" s="223">
        <v>4.3</v>
      </c>
      <c r="K38" s="223">
        <v>4.3099999999999996</v>
      </c>
      <c r="L38" s="223"/>
      <c r="M38" s="223">
        <v>3.93</v>
      </c>
      <c r="N38" s="223">
        <v>4.7300000000000004</v>
      </c>
      <c r="O38" s="223"/>
      <c r="P38" s="223">
        <v>2.2000000000000002</v>
      </c>
      <c r="Q38" s="223"/>
      <c r="R38" s="223">
        <v>1.2</v>
      </c>
      <c r="S38" s="223">
        <v>2.27</v>
      </c>
      <c r="T38" s="223"/>
      <c r="U38" s="223">
        <v>1.94</v>
      </c>
    </row>
    <row r="39" spans="1:21">
      <c r="A39" s="225">
        <v>45747</v>
      </c>
      <c r="B39" s="31">
        <v>2.65</v>
      </c>
      <c r="C39" s="312"/>
      <c r="D39" s="223">
        <v>3.92</v>
      </c>
      <c r="E39" s="223">
        <v>3.98</v>
      </c>
      <c r="F39" s="223"/>
      <c r="G39" s="223">
        <v>6.96</v>
      </c>
      <c r="H39" s="223">
        <v>6</v>
      </c>
      <c r="I39" s="223"/>
      <c r="J39" s="223">
        <v>4.08</v>
      </c>
      <c r="K39" s="223">
        <v>3.9</v>
      </c>
      <c r="L39" s="223"/>
      <c r="M39" s="223">
        <v>3.7</v>
      </c>
      <c r="N39" s="223">
        <v>4.01</v>
      </c>
      <c r="O39" s="223"/>
      <c r="P39" s="223">
        <v>2.09</v>
      </c>
      <c r="Q39" s="223"/>
      <c r="R39" s="223">
        <v>1.26</v>
      </c>
      <c r="S39" s="223">
        <v>2.17</v>
      </c>
      <c r="T39" s="223"/>
      <c r="U39" s="223">
        <v>1.84</v>
      </c>
    </row>
    <row r="40" spans="1:21">
      <c r="A40" s="225">
        <v>45777</v>
      </c>
      <c r="B40" s="31">
        <v>2.4</v>
      </c>
      <c r="C40" s="312"/>
      <c r="D40" s="223">
        <v>3.85</v>
      </c>
      <c r="E40" s="223">
        <v>3.78</v>
      </c>
      <c r="F40" s="223"/>
      <c r="G40" s="223">
        <v>6.95</v>
      </c>
      <c r="H40" s="223">
        <v>5.24</v>
      </c>
      <c r="I40" s="223"/>
      <c r="J40" s="223">
        <v>3.92</v>
      </c>
      <c r="K40" s="223">
        <v>3.93</v>
      </c>
      <c r="L40" s="223"/>
      <c r="M40" s="223">
        <v>3.54</v>
      </c>
      <c r="N40" s="223">
        <v>4.6399999999999997</v>
      </c>
      <c r="O40" s="223"/>
      <c r="P40" s="223">
        <v>1.95</v>
      </c>
      <c r="Q40" s="223"/>
      <c r="R40" s="223">
        <v>1.2</v>
      </c>
      <c r="S40" s="223">
        <v>2.16</v>
      </c>
      <c r="T40" s="223"/>
      <c r="U40" s="223">
        <v>1.76</v>
      </c>
    </row>
    <row r="41" spans="1:21">
      <c r="A41" s="225">
        <v>45808</v>
      </c>
      <c r="B41" s="31">
        <v>2.4</v>
      </c>
      <c r="C41" s="312"/>
      <c r="D41" s="223">
        <v>3.7</v>
      </c>
      <c r="E41" s="223">
        <v>3.52</v>
      </c>
      <c r="F41" s="223"/>
      <c r="G41" s="223">
        <v>6.77</v>
      </c>
      <c r="H41" s="223">
        <v>5.84</v>
      </c>
      <c r="I41" s="223"/>
      <c r="J41" s="223">
        <v>3.8</v>
      </c>
      <c r="K41" s="223">
        <v>3.64</v>
      </c>
      <c r="L41" s="223"/>
      <c r="M41" s="223">
        <v>3.33</v>
      </c>
      <c r="N41" s="223">
        <v>3.76</v>
      </c>
      <c r="O41" s="223"/>
      <c r="P41" s="223">
        <v>1.84</v>
      </c>
      <c r="Q41" s="223"/>
      <c r="R41" s="223">
        <v>1.17</v>
      </c>
      <c r="S41" s="223">
        <v>2.08</v>
      </c>
      <c r="T41" s="223"/>
      <c r="U41" s="223">
        <v>1.7</v>
      </c>
    </row>
    <row r="42" spans="1:21">
      <c r="A42" s="225">
        <v>45838</v>
      </c>
      <c r="B42" s="31">
        <v>2.15</v>
      </c>
      <c r="C42" s="312"/>
      <c r="D42" s="223">
        <v>3.61</v>
      </c>
      <c r="E42" s="223">
        <v>3.51</v>
      </c>
      <c r="F42" s="223"/>
      <c r="G42" s="223">
        <v>6.68</v>
      </c>
      <c r="H42" s="223">
        <v>5.0199999999999996</v>
      </c>
      <c r="I42" s="223"/>
      <c r="J42" s="223">
        <v>3.72</v>
      </c>
      <c r="K42" s="223">
        <v>3.53</v>
      </c>
      <c r="L42" s="223"/>
      <c r="M42" s="223">
        <v>3.32</v>
      </c>
      <c r="N42" s="223">
        <v>3.11</v>
      </c>
      <c r="O42" s="223"/>
      <c r="P42" s="223">
        <v>1.77</v>
      </c>
      <c r="Q42" s="223"/>
      <c r="R42" s="223">
        <v>0.9</v>
      </c>
      <c r="S42" s="223">
        <v>2.08</v>
      </c>
      <c r="T42" s="223"/>
      <c r="U42" s="223">
        <v>1.58</v>
      </c>
    </row>
    <row r="43" spans="1:21">
      <c r="A43" s="225">
        <v>45869</v>
      </c>
      <c r="B43" s="31">
        <v>2.15</v>
      </c>
      <c r="C43" s="312"/>
      <c r="D43" s="223">
        <v>3.56</v>
      </c>
      <c r="E43" s="223">
        <v>3.46</v>
      </c>
      <c r="F43" s="223"/>
      <c r="G43" s="223">
        <v>6.68</v>
      </c>
      <c r="H43" s="223">
        <v>5.42</v>
      </c>
      <c r="I43" s="223"/>
      <c r="J43" s="223">
        <v>3.62</v>
      </c>
      <c r="K43" s="223">
        <v>3.81</v>
      </c>
      <c r="L43" s="223"/>
      <c r="M43" s="223">
        <v>3.28</v>
      </c>
      <c r="N43" s="223">
        <v>3.65</v>
      </c>
      <c r="O43" s="223"/>
      <c r="P43" s="223">
        <v>1.72</v>
      </c>
      <c r="Q43" s="223"/>
      <c r="R43" s="223">
        <v>0.87</v>
      </c>
      <c r="S43" s="223">
        <v>2.1</v>
      </c>
      <c r="T43" s="223"/>
      <c r="U43" s="223">
        <v>1.56</v>
      </c>
    </row>
    <row r="44" spans="1:21">
      <c r="A44" s="225">
        <v>45900</v>
      </c>
      <c r="B44" s="31">
        <v>2.15</v>
      </c>
      <c r="C44" s="312"/>
      <c r="D44" s="223">
        <v>3.59</v>
      </c>
      <c r="E44" s="223">
        <v>3.66</v>
      </c>
      <c r="F44" s="223"/>
      <c r="G44" s="223">
        <v>7.12</v>
      </c>
      <c r="H44" s="223">
        <v>5.26</v>
      </c>
      <c r="I44" s="223"/>
      <c r="J44" s="223">
        <v>3.63</v>
      </c>
      <c r="K44" s="223">
        <v>3.56</v>
      </c>
      <c r="L44" s="223"/>
      <c r="M44" s="223">
        <v>3.11</v>
      </c>
      <c r="N44" s="223">
        <v>4.09</v>
      </c>
      <c r="O44" s="223"/>
      <c r="P44" s="223">
        <v>1.71</v>
      </c>
      <c r="Q44" s="223"/>
      <c r="R44" s="223">
        <v>0.84</v>
      </c>
      <c r="S44" s="223">
        <v>2.06</v>
      </c>
      <c r="T44" s="223"/>
      <c r="U44" s="223">
        <v>1.56</v>
      </c>
    </row>
    <row r="45" spans="1:21">
      <c r="A45" s="225">
        <v>45930</v>
      </c>
      <c r="B45" s="31">
        <v>2.15</v>
      </c>
      <c r="C45" s="312"/>
      <c r="D45" s="223">
        <v>3.53</v>
      </c>
      <c r="E45" s="223">
        <v>3.63</v>
      </c>
      <c r="F45" s="223"/>
      <c r="G45" s="223">
        <v>6.75</v>
      </c>
      <c r="H45" s="223">
        <v>5.26</v>
      </c>
      <c r="I45" s="223"/>
      <c r="J45" s="223">
        <v>3.64</v>
      </c>
      <c r="K45" s="223">
        <v>3.73</v>
      </c>
      <c r="L45" s="223"/>
      <c r="M45" s="223">
        <v>3.19</v>
      </c>
      <c r="N45" s="223">
        <v>4.05</v>
      </c>
      <c r="O45" s="223"/>
      <c r="P45" s="223">
        <v>1.74</v>
      </c>
      <c r="Q45" s="223"/>
      <c r="R45" s="223">
        <v>0.77</v>
      </c>
      <c r="S45" s="223">
        <v>2.0499999999999998</v>
      </c>
      <c r="T45" s="223"/>
      <c r="U45" s="223">
        <v>1.5</v>
      </c>
    </row>
    <row r="46" spans="1:21">
      <c r="A46" s="225">
        <v>45961</v>
      </c>
      <c r="B46" s="31">
        <v>2.15</v>
      </c>
      <c r="C46" s="312"/>
      <c r="D46" s="223">
        <v>3.52</v>
      </c>
      <c r="E46" s="223">
        <v>3.65</v>
      </c>
      <c r="F46" s="223"/>
      <c r="G46" s="223">
        <v>6.4</v>
      </c>
      <c r="H46" s="223">
        <v>5.77</v>
      </c>
      <c r="I46" s="223"/>
      <c r="J46" s="223">
        <v>3.66</v>
      </c>
      <c r="K46" s="223">
        <v>3.79</v>
      </c>
      <c r="L46" s="223"/>
      <c r="M46" s="223">
        <v>3.21</v>
      </c>
      <c r="N46" s="223">
        <v>3.61</v>
      </c>
      <c r="O46" s="223"/>
      <c r="P46" s="223">
        <v>1.77</v>
      </c>
      <c r="Q46" s="223"/>
      <c r="R46" s="223">
        <v>0.74</v>
      </c>
      <c r="S46" s="223">
        <v>2.0499999999999998</v>
      </c>
      <c r="T46" s="223"/>
      <c r="U46" s="223">
        <v>1.54</v>
      </c>
    </row>
    <row r="47" spans="1:21">
      <c r="A47" s="225">
        <v>45991</v>
      </c>
      <c r="B47" s="31">
        <v>2.15</v>
      </c>
      <c r="C47" s="312"/>
      <c r="D47" s="223">
        <v>3.53</v>
      </c>
      <c r="E47" s="223">
        <v>3.59</v>
      </c>
      <c r="F47" s="223"/>
      <c r="G47" s="223">
        <v>6.19</v>
      </c>
      <c r="H47" s="223">
        <v>5.45</v>
      </c>
      <c r="I47" s="223"/>
      <c r="J47" s="223">
        <v>3.7</v>
      </c>
      <c r="K47" s="223">
        <v>3.71</v>
      </c>
      <c r="L47" s="223"/>
      <c r="M47" s="223">
        <v>3.18</v>
      </c>
      <c r="N47" s="223">
        <v>2.99</v>
      </c>
      <c r="O47" s="223"/>
      <c r="P47" s="223">
        <v>1.75</v>
      </c>
      <c r="Q47" s="223"/>
      <c r="R47" s="223">
        <v>0.79</v>
      </c>
      <c r="S47" s="223">
        <v>2.08</v>
      </c>
      <c r="T47" s="223"/>
      <c r="U47" s="223">
        <v>1.51</v>
      </c>
    </row>
    <row r="48" spans="1:21">
      <c r="A48" s="225">
        <v>46022</v>
      </c>
      <c r="B48" s="31">
        <v>2.15</v>
      </c>
      <c r="C48" s="312"/>
      <c r="D48" s="223">
        <v>3.55</v>
      </c>
      <c r="E48" s="223">
        <v>3.23</v>
      </c>
      <c r="F48" s="223"/>
      <c r="G48" s="223">
        <v>6.36</v>
      </c>
      <c r="H48" s="223">
        <v>5.26</v>
      </c>
      <c r="I48" s="223"/>
      <c r="J48" s="223">
        <v>3.67</v>
      </c>
      <c r="K48" s="223">
        <v>3.56</v>
      </c>
      <c r="L48" s="223"/>
      <c r="M48" s="223">
        <v>3.36</v>
      </c>
      <c r="N48" s="223">
        <v>3.93</v>
      </c>
      <c r="O48" s="223"/>
      <c r="P48" s="223">
        <v>1.77</v>
      </c>
      <c r="Q48" s="223"/>
      <c r="R48" s="223">
        <v>0.73</v>
      </c>
      <c r="S48" s="223">
        <v>2.11</v>
      </c>
      <c r="T48" s="223"/>
      <c r="U48" s="223">
        <v>1.6</v>
      </c>
    </row>
    <row r="49" spans="1:21">
      <c r="A49" s="225">
        <v>46053</v>
      </c>
      <c r="B49" s="31">
        <v>2.15</v>
      </c>
      <c r="C49" s="312"/>
      <c r="D49" s="223">
        <v>3.51</v>
      </c>
      <c r="E49" s="223">
        <v>3.43</v>
      </c>
      <c r="F49" s="223"/>
      <c r="G49" s="223">
        <v>7.17</v>
      </c>
      <c r="H49" s="223">
        <v>5.8</v>
      </c>
      <c r="I49" s="223"/>
      <c r="J49" s="223">
        <v>3.66</v>
      </c>
      <c r="K49" s="223">
        <v>3.82</v>
      </c>
      <c r="L49" s="223"/>
      <c r="M49" s="223">
        <v>3.32</v>
      </c>
      <c r="N49" s="223">
        <v>4</v>
      </c>
      <c r="O49" s="223"/>
      <c r="P49" s="223">
        <v>1.78</v>
      </c>
      <c r="Q49" s="223"/>
      <c r="R49" s="223">
        <v>0.74</v>
      </c>
      <c r="S49" s="223">
        <v>2.15</v>
      </c>
      <c r="T49" s="223"/>
      <c r="U49" s="223">
        <v>1.59</v>
      </c>
    </row>
    <row r="50" spans="1:21">
      <c r="A50" s="225">
        <v>46081</v>
      </c>
      <c r="B50" s="31">
        <v>2.15</v>
      </c>
      <c r="C50" s="312"/>
      <c r="D50" s="223">
        <v>3.48</v>
      </c>
      <c r="E50" s="223">
        <v>3.56</v>
      </c>
      <c r="F50" s="223"/>
      <c r="G50" s="223">
        <v>6.83</v>
      </c>
      <c r="H50" s="223">
        <v>5.08</v>
      </c>
      <c r="I50" s="223"/>
      <c r="J50" s="223">
        <v>3.7</v>
      </c>
      <c r="K50" s="223">
        <v>3.61</v>
      </c>
      <c r="L50" s="223"/>
      <c r="M50" s="223">
        <v>3.19</v>
      </c>
      <c r="N50" s="223">
        <v>4.1500000000000004</v>
      </c>
      <c r="O50" s="223"/>
      <c r="P50" s="223">
        <v>1.79</v>
      </c>
      <c r="Q50" s="223"/>
      <c r="R50" s="223">
        <v>0.74</v>
      </c>
      <c r="S50" s="223">
        <v>2.11</v>
      </c>
      <c r="T50" s="223"/>
      <c r="U50" s="223">
        <v>1.53</v>
      </c>
    </row>
    <row r="51" spans="1:21">
      <c r="A51" s="225">
        <v>46112</v>
      </c>
      <c r="B51" s="31">
        <v>2.15</v>
      </c>
      <c r="C51" s="312"/>
      <c r="D51" s="223">
        <v>3.5</v>
      </c>
      <c r="E51" s="223">
        <v>3.74</v>
      </c>
      <c r="F51" s="223"/>
      <c r="G51" s="223">
        <v>7.02</v>
      </c>
      <c r="H51" s="223">
        <v>5.15</v>
      </c>
      <c r="I51" s="223"/>
      <c r="J51" s="223">
        <v>3.74</v>
      </c>
      <c r="K51" s="223">
        <v>3.7</v>
      </c>
      <c r="L51" s="223"/>
      <c r="M51" s="223">
        <v>3.36</v>
      </c>
      <c r="N51" s="223">
        <v>3.28</v>
      </c>
      <c r="O51" s="223"/>
      <c r="P51" s="223">
        <v>1.83</v>
      </c>
      <c r="Q51" s="223"/>
      <c r="R51" s="223">
        <v>0.74</v>
      </c>
      <c r="S51" s="223">
        <v>2.14</v>
      </c>
      <c r="T51" s="223"/>
      <c r="U51" s="223">
        <v>1.59</v>
      </c>
    </row>
    <row r="52" spans="1:21">
      <c r="A52" s="225">
        <v>46142</v>
      </c>
      <c r="B52" s="31">
        <v>2.15</v>
      </c>
      <c r="C52" s="312"/>
      <c r="D52" s="223">
        <v>3.56</v>
      </c>
      <c r="E52" s="223">
        <v>3.99</v>
      </c>
      <c r="F52" s="223"/>
      <c r="G52" s="223">
        <v>7.11</v>
      </c>
      <c r="H52" s="223">
        <v>7.39</v>
      </c>
      <c r="I52" s="223"/>
      <c r="J52" s="223">
        <v>3.79</v>
      </c>
      <c r="K52" s="223">
        <v>3.99</v>
      </c>
      <c r="L52" s="223"/>
      <c r="M52" s="223">
        <v>3.34</v>
      </c>
      <c r="N52" s="223">
        <v>3.57</v>
      </c>
      <c r="O52" s="223"/>
      <c r="P52" s="223">
        <v>1.87</v>
      </c>
      <c r="Q52" s="223"/>
      <c r="R52" s="223">
        <v>0.75</v>
      </c>
      <c r="S52" s="223">
        <v>2.27</v>
      </c>
      <c r="T52" s="223"/>
      <c r="U52" s="223">
        <v>1.67</v>
      </c>
    </row>
    <row r="53" spans="1:21">
      <c r="A53" s="313">
        <v>46173</v>
      </c>
      <c r="B53" s="364">
        <v>2.15</v>
      </c>
      <c r="C53" s="314"/>
      <c r="D53" s="315">
        <v>3.6</v>
      </c>
      <c r="E53" s="315">
        <v>3.36</v>
      </c>
      <c r="F53" s="315"/>
      <c r="G53" s="315">
        <v>7.15</v>
      </c>
      <c r="H53" s="315">
        <v>7.27</v>
      </c>
      <c r="I53" s="315"/>
      <c r="J53" s="315">
        <v>3.89</v>
      </c>
      <c r="K53" s="315">
        <v>3.62</v>
      </c>
      <c r="L53" s="315"/>
      <c r="M53" s="315">
        <v>3.34</v>
      </c>
      <c r="N53" s="315">
        <v>4.21</v>
      </c>
      <c r="O53" s="315"/>
      <c r="P53" s="315">
        <v>1.91</v>
      </c>
      <c r="Q53" s="315"/>
      <c r="R53" s="315">
        <v>0.72</v>
      </c>
      <c r="S53" s="315">
        <v>2.2799999999999998</v>
      </c>
      <c r="T53" s="315"/>
      <c r="U53" s="315">
        <v>1.81</v>
      </c>
    </row>
    <row r="54" spans="1:21">
      <c r="A54" s="293" t="s">
        <v>250</v>
      </c>
    </row>
  </sheetData>
  <mergeCells count="10">
    <mergeCell ref="P3:U3"/>
    <mergeCell ref="D4:H4"/>
    <mergeCell ref="J4:N4"/>
    <mergeCell ref="P4:R4"/>
    <mergeCell ref="S4:U4"/>
    <mergeCell ref="D5:E5"/>
    <mergeCell ref="G5:H5"/>
    <mergeCell ref="J5:K5"/>
    <mergeCell ref="M5:N5"/>
    <mergeCell ref="D3:N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M101"/>
  <sheetViews>
    <sheetView showGridLines="0" zoomScale="115" zoomScaleNormal="115" workbookViewId="0">
      <selection sqref="A1:M1"/>
    </sheetView>
  </sheetViews>
  <sheetFormatPr defaultColWidth="0" defaultRowHeight="13.5" zeroHeight="1"/>
  <cols>
    <col min="1" max="1" width="11.85546875" style="293" bestFit="1" customWidth="1"/>
    <col min="2" max="2" width="1" style="96" customWidth="1"/>
    <col min="3" max="3" width="5.42578125" style="96" customWidth="1"/>
    <col min="4" max="4" width="9.140625" style="96" customWidth="1"/>
    <col min="5" max="5" width="0.5703125" style="96" customWidth="1"/>
    <col min="6" max="7" width="9.140625" style="96" customWidth="1"/>
    <col min="8" max="8" width="0.5703125" style="96" customWidth="1"/>
    <col min="9" max="10" width="9.140625" style="96" customWidth="1"/>
    <col min="11" max="11" width="0.85546875" style="96" customWidth="1"/>
    <col min="12" max="13" width="9.140625" style="96" customWidth="1"/>
    <col min="14" max="16384" width="9.140625" style="96" hidden="1"/>
  </cols>
  <sheetData>
    <row r="1" spans="1:13" ht="25.5" customHeight="1">
      <c r="A1" s="385" t="s">
        <v>163</v>
      </c>
      <c r="B1" s="385"/>
      <c r="C1" s="385"/>
      <c r="D1" s="385"/>
      <c r="E1" s="385"/>
      <c r="F1" s="385"/>
      <c r="G1" s="385"/>
      <c r="H1" s="385"/>
      <c r="I1" s="385"/>
      <c r="J1" s="385"/>
      <c r="K1" s="385"/>
      <c r="L1" s="385"/>
      <c r="M1" s="385"/>
    </row>
    <row r="2" spans="1:13">
      <c r="B2" s="38"/>
      <c r="C2" s="386" t="s">
        <v>72</v>
      </c>
      <c r="D2" s="386"/>
      <c r="E2" s="386"/>
      <c r="F2" s="386"/>
      <c r="G2" s="386"/>
      <c r="H2" s="386"/>
      <c r="I2" s="386"/>
      <c r="J2" s="386"/>
      <c r="K2" s="386"/>
      <c r="L2" s="386"/>
      <c r="M2" s="386"/>
    </row>
    <row r="3" spans="1:13">
      <c r="A3" s="295"/>
      <c r="B3" s="39"/>
      <c r="C3" s="387" t="s">
        <v>75</v>
      </c>
      <c r="D3" s="387"/>
      <c r="E3" s="387"/>
      <c r="F3" s="387"/>
      <c r="G3" s="387"/>
      <c r="H3" s="40"/>
      <c r="I3" s="387" t="s">
        <v>76</v>
      </c>
      <c r="J3" s="387"/>
      <c r="K3" s="387"/>
      <c r="L3" s="387"/>
      <c r="M3" s="387"/>
    </row>
    <row r="4" spans="1:13" s="95" customFormat="1">
      <c r="A4" s="296"/>
      <c r="B4" s="37"/>
      <c r="C4" s="388" t="s">
        <v>80</v>
      </c>
      <c r="D4" s="388"/>
      <c r="E4" s="37"/>
      <c r="F4" s="388" t="s">
        <v>81</v>
      </c>
      <c r="G4" s="388"/>
      <c r="H4" s="37"/>
      <c r="I4" s="388" t="s">
        <v>82</v>
      </c>
      <c r="J4" s="388"/>
      <c r="K4" s="37"/>
      <c r="L4" s="388" t="s">
        <v>83</v>
      </c>
      <c r="M4" s="388"/>
    </row>
    <row r="5" spans="1:13">
      <c r="A5" s="294" t="s">
        <v>3</v>
      </c>
      <c r="B5" s="33"/>
      <c r="C5" s="49" t="s">
        <v>244</v>
      </c>
      <c r="D5" s="49" t="s">
        <v>84</v>
      </c>
      <c r="E5" s="49"/>
      <c r="F5" s="49" t="s">
        <v>244</v>
      </c>
      <c r="G5" s="49" t="s">
        <v>84</v>
      </c>
      <c r="H5" s="173"/>
      <c r="I5" s="49" t="s">
        <v>244</v>
      </c>
      <c r="J5" s="49" t="s">
        <v>84</v>
      </c>
      <c r="K5" s="49"/>
      <c r="L5" s="49" t="s">
        <v>244</v>
      </c>
      <c r="M5" s="49" t="s">
        <v>84</v>
      </c>
    </row>
    <row r="6" spans="1:13">
      <c r="A6" s="316">
        <v>43100</v>
      </c>
      <c r="B6" s="317"/>
      <c r="C6" s="318">
        <v>1.88</v>
      </c>
      <c r="D6" s="318">
        <v>2.86</v>
      </c>
      <c r="E6" s="319"/>
      <c r="F6" s="318">
        <v>5.39</v>
      </c>
      <c r="G6" s="318">
        <v>6.09</v>
      </c>
      <c r="H6" s="319"/>
      <c r="I6" s="318">
        <v>2.0099999999999998</v>
      </c>
      <c r="J6" s="318">
        <v>3.37</v>
      </c>
      <c r="K6" s="319"/>
      <c r="L6" s="318">
        <v>1.53</v>
      </c>
      <c r="M6" s="320">
        <v>1.81</v>
      </c>
    </row>
    <row r="7" spans="1:13">
      <c r="A7" s="316">
        <v>43465</v>
      </c>
      <c r="B7" s="317"/>
      <c r="C7" s="318">
        <v>1.86</v>
      </c>
      <c r="D7" s="318">
        <v>2.92</v>
      </c>
      <c r="E7" s="319"/>
      <c r="F7" s="318">
        <v>5.47</v>
      </c>
      <c r="G7" s="318">
        <v>6.22</v>
      </c>
      <c r="H7" s="319"/>
      <c r="I7" s="318">
        <v>1.96</v>
      </c>
      <c r="J7" s="318">
        <v>3.33</v>
      </c>
      <c r="K7" s="319"/>
      <c r="L7" s="318">
        <v>1.59</v>
      </c>
      <c r="M7" s="320">
        <v>1.52</v>
      </c>
    </row>
    <row r="8" spans="1:13">
      <c r="A8" s="316">
        <v>43830</v>
      </c>
      <c r="B8" s="317"/>
      <c r="C8" s="318">
        <v>1.42</v>
      </c>
      <c r="D8" s="318">
        <v>2.69</v>
      </c>
      <c r="E8" s="319"/>
      <c r="F8" s="318">
        <v>5.3</v>
      </c>
      <c r="G8" s="318">
        <v>6.21</v>
      </c>
      <c r="H8" s="319"/>
      <c r="I8" s="318">
        <v>1.73</v>
      </c>
      <c r="J8" s="318">
        <v>3.46</v>
      </c>
      <c r="K8" s="319"/>
      <c r="L8" s="318">
        <v>1.37</v>
      </c>
      <c r="M8" s="320">
        <v>1.1200000000000001</v>
      </c>
    </row>
    <row r="9" spans="1:13">
      <c r="A9" s="316">
        <v>44196</v>
      </c>
      <c r="B9" s="317"/>
      <c r="C9" s="318">
        <v>1.34</v>
      </c>
      <c r="D9" s="318">
        <v>2.1800000000000002</v>
      </c>
      <c r="E9" s="319"/>
      <c r="F9" s="318">
        <v>5.09</v>
      </c>
      <c r="G9" s="318">
        <v>5.96</v>
      </c>
      <c r="H9" s="319"/>
      <c r="I9" s="318">
        <v>1.69</v>
      </c>
      <c r="J9" s="318">
        <v>3.34</v>
      </c>
      <c r="K9" s="319"/>
      <c r="L9" s="318">
        <v>1.27</v>
      </c>
      <c r="M9" s="320">
        <v>1.65</v>
      </c>
    </row>
    <row r="10" spans="1:13">
      <c r="A10" s="316">
        <v>44531</v>
      </c>
      <c r="B10" s="317"/>
      <c r="C10" s="318">
        <v>1.32</v>
      </c>
      <c r="D10" s="318">
        <v>1.73</v>
      </c>
      <c r="E10" s="319"/>
      <c r="F10" s="318">
        <v>5.05</v>
      </c>
      <c r="G10" s="318">
        <v>5.99</v>
      </c>
      <c r="H10" s="319"/>
      <c r="I10" s="318">
        <v>1.62</v>
      </c>
      <c r="J10" s="318">
        <v>2.17</v>
      </c>
      <c r="K10" s="319"/>
      <c r="L10" s="318">
        <v>1.19</v>
      </c>
      <c r="M10" s="320">
        <v>1.2</v>
      </c>
    </row>
    <row r="11" spans="1:13">
      <c r="A11" s="316">
        <v>44896</v>
      </c>
      <c r="B11" s="317"/>
      <c r="C11" s="318">
        <v>2.81</v>
      </c>
      <c r="D11" s="318">
        <v>3.63</v>
      </c>
      <c r="E11" s="319"/>
      <c r="F11" s="318">
        <v>6.45</v>
      </c>
      <c r="G11" s="318">
        <v>6.68</v>
      </c>
      <c r="H11" s="319"/>
      <c r="I11" s="318">
        <v>3.76</v>
      </c>
      <c r="J11" s="318">
        <v>4.6900000000000004</v>
      </c>
      <c r="K11" s="319"/>
      <c r="L11" s="318">
        <v>3.27</v>
      </c>
      <c r="M11" s="320">
        <v>3.51</v>
      </c>
    </row>
    <row r="12" spans="1:13" hidden="1">
      <c r="A12" s="316">
        <v>44927</v>
      </c>
      <c r="B12" s="317"/>
      <c r="C12" s="318">
        <v>2.97</v>
      </c>
      <c r="D12" s="318">
        <v>3.82</v>
      </c>
      <c r="E12" s="319"/>
      <c r="F12" s="318">
        <v>6.97</v>
      </c>
      <c r="G12" s="318">
        <v>6.75</v>
      </c>
      <c r="H12" s="319"/>
      <c r="I12" s="318">
        <v>3.97</v>
      </c>
      <c r="J12" s="318">
        <v>5.94</v>
      </c>
      <c r="K12" s="319"/>
      <c r="L12" s="318">
        <v>3.39</v>
      </c>
      <c r="M12" s="320"/>
    </row>
    <row r="13" spans="1:13" s="216" customFormat="1" hidden="1">
      <c r="A13" s="316">
        <v>44958</v>
      </c>
      <c r="B13" s="317"/>
      <c r="C13" s="318">
        <v>3.14</v>
      </c>
      <c r="D13" s="318">
        <v>3.98</v>
      </c>
      <c r="E13" s="319"/>
      <c r="F13" s="318">
        <v>7.08</v>
      </c>
      <c r="G13" s="318">
        <v>6.75</v>
      </c>
      <c r="H13" s="319"/>
      <c r="I13" s="318">
        <v>4.2699999999999996</v>
      </c>
      <c r="J13" s="318">
        <v>5.65</v>
      </c>
      <c r="K13" s="319"/>
      <c r="L13" s="318">
        <v>3.58</v>
      </c>
      <c r="M13" s="320">
        <v>4</v>
      </c>
    </row>
    <row r="14" spans="1:13" s="216" customFormat="1" hidden="1">
      <c r="A14" s="316">
        <v>44986</v>
      </c>
      <c r="B14" s="317"/>
      <c r="C14" s="318">
        <v>3.31</v>
      </c>
      <c r="D14" s="318">
        <v>4.01</v>
      </c>
      <c r="E14" s="319"/>
      <c r="F14" s="318">
        <v>7.23</v>
      </c>
      <c r="G14" s="318">
        <v>6.71</v>
      </c>
      <c r="H14" s="319"/>
      <c r="I14" s="318">
        <v>4.4400000000000004</v>
      </c>
      <c r="J14" s="318">
        <v>5.58</v>
      </c>
      <c r="K14" s="319"/>
      <c r="L14" s="318">
        <v>3.88</v>
      </c>
      <c r="M14" s="320">
        <v>4.57</v>
      </c>
    </row>
    <row r="15" spans="1:13" s="216" customFormat="1" hidden="1">
      <c r="A15" s="316">
        <v>45017</v>
      </c>
      <c r="B15" s="317"/>
      <c r="C15" s="318">
        <v>3.37</v>
      </c>
      <c r="D15" s="318">
        <v>3.98</v>
      </c>
      <c r="E15" s="319"/>
      <c r="F15" s="318">
        <v>7.43</v>
      </c>
      <c r="G15" s="318">
        <v>6.71</v>
      </c>
      <c r="H15" s="319"/>
      <c r="I15" s="318">
        <v>4.53</v>
      </c>
      <c r="J15" s="318">
        <v>5.69</v>
      </c>
      <c r="K15" s="319"/>
      <c r="L15" s="318">
        <v>3.68</v>
      </c>
      <c r="M15" s="320">
        <v>4.43</v>
      </c>
    </row>
    <row r="16" spans="1:13" s="216" customFormat="1" hidden="1">
      <c r="A16" s="316">
        <v>45047</v>
      </c>
      <c r="B16" s="317"/>
      <c r="C16" s="318">
        <v>3.47</v>
      </c>
      <c r="D16" s="318">
        <v>4</v>
      </c>
      <c r="E16" s="319"/>
      <c r="F16" s="318">
        <v>7.6</v>
      </c>
      <c r="G16" s="318">
        <v>6.71</v>
      </c>
      <c r="H16" s="319"/>
      <c r="I16" s="318">
        <v>4.6399999999999997</v>
      </c>
      <c r="J16" s="318">
        <v>5.51</v>
      </c>
      <c r="K16" s="319"/>
      <c r="L16" s="318">
        <v>4.01</v>
      </c>
      <c r="M16" s="320">
        <v>4.91</v>
      </c>
    </row>
    <row r="17" spans="1:13" s="217" customFormat="1" hidden="1">
      <c r="A17" s="316">
        <v>45078</v>
      </c>
      <c r="B17" s="317"/>
      <c r="C17" s="318">
        <v>3.57</v>
      </c>
      <c r="D17" s="318">
        <v>4.0199999999999996</v>
      </c>
      <c r="E17" s="319"/>
      <c r="F17" s="318">
        <v>7.49</v>
      </c>
      <c r="G17" s="318">
        <v>6.67</v>
      </c>
      <c r="H17" s="319"/>
      <c r="I17" s="318">
        <v>4.7699999999999996</v>
      </c>
      <c r="J17" s="318">
        <v>5.99</v>
      </c>
      <c r="K17" s="319"/>
      <c r="L17" s="318">
        <v>4.12</v>
      </c>
      <c r="M17" s="320">
        <v>5.27</v>
      </c>
    </row>
    <row r="18" spans="1:13" s="217" customFormat="1" hidden="1">
      <c r="A18" s="316">
        <v>45108</v>
      </c>
      <c r="B18" s="317"/>
      <c r="C18" s="318">
        <v>3.61</v>
      </c>
      <c r="D18" s="318">
        <v>4.03</v>
      </c>
      <c r="E18" s="319"/>
      <c r="F18" s="318">
        <v>7.73</v>
      </c>
      <c r="G18" s="318">
        <v>6.79</v>
      </c>
      <c r="H18" s="319"/>
      <c r="I18" s="318">
        <v>4.92</v>
      </c>
      <c r="J18" s="318">
        <v>6.17</v>
      </c>
      <c r="K18" s="319"/>
      <c r="L18" s="318">
        <v>4.32</v>
      </c>
      <c r="M18" s="320">
        <v>3.76</v>
      </c>
    </row>
    <row r="19" spans="1:13" ht="14.1" hidden="1" customHeight="1">
      <c r="A19" s="316">
        <v>45139</v>
      </c>
      <c r="B19" s="317"/>
      <c r="C19" s="318">
        <v>3.68</v>
      </c>
      <c r="D19" s="318">
        <v>3.98</v>
      </c>
      <c r="E19" s="319"/>
      <c r="F19" s="318">
        <v>7.84</v>
      </c>
      <c r="G19" s="318">
        <v>6.72</v>
      </c>
      <c r="H19" s="319"/>
      <c r="I19" s="318">
        <v>5.0599999999999996</v>
      </c>
      <c r="J19" s="318">
        <v>5.92</v>
      </c>
      <c r="K19" s="319"/>
      <c r="L19" s="318">
        <v>4.01</v>
      </c>
      <c r="M19" s="320">
        <v>4.6900000000000004</v>
      </c>
    </row>
    <row r="20" spans="1:13" ht="14.1" hidden="1" customHeight="1">
      <c r="A20" s="316">
        <v>45170</v>
      </c>
      <c r="B20" s="317"/>
      <c r="C20" s="318">
        <v>3.7427000000000001</v>
      </c>
      <c r="D20" s="318">
        <v>3.9851000000000001</v>
      </c>
      <c r="E20" s="319"/>
      <c r="F20" s="318">
        <v>7.8297999999999996</v>
      </c>
      <c r="G20" s="318">
        <v>6.7214999999999998</v>
      </c>
      <c r="H20" s="319"/>
      <c r="I20" s="318">
        <v>5.0860000000000003</v>
      </c>
      <c r="J20" s="318">
        <v>5.8375000000000004</v>
      </c>
      <c r="K20" s="319"/>
      <c r="L20" s="318">
        <v>4.1977000000000002</v>
      </c>
      <c r="M20" s="320">
        <v>2.2949000000000002</v>
      </c>
    </row>
    <row r="21" spans="1:13" ht="14.1" hidden="1" customHeight="1">
      <c r="A21" s="316">
        <v>45200</v>
      </c>
      <c r="B21" s="317"/>
      <c r="C21" s="318">
        <v>3.7541000000000002</v>
      </c>
      <c r="D21" s="318">
        <v>3.9451999999999998</v>
      </c>
      <c r="E21" s="319"/>
      <c r="F21" s="318">
        <v>7.8689999999999998</v>
      </c>
      <c r="G21" s="318">
        <v>6.7548000000000004</v>
      </c>
      <c r="H21" s="319"/>
      <c r="I21" s="318">
        <v>5.21</v>
      </c>
      <c r="J21" s="318">
        <v>6.0719000000000003</v>
      </c>
      <c r="K21" s="319"/>
      <c r="L21" s="318">
        <v>4.5431999999999997</v>
      </c>
      <c r="M21" s="320">
        <v>4.2274000000000003</v>
      </c>
    </row>
    <row r="22" spans="1:13" s="217" customFormat="1" hidden="1">
      <c r="A22" s="316">
        <v>45231</v>
      </c>
      <c r="B22" s="317"/>
      <c r="C22" s="318">
        <v>3.8504</v>
      </c>
      <c r="D22" s="318">
        <v>3.9441999999999999</v>
      </c>
      <c r="E22" s="319"/>
      <c r="F22" s="318">
        <v>7.9040999999999997</v>
      </c>
      <c r="G22" s="318">
        <v>6.6977000000000002</v>
      </c>
      <c r="H22" s="319"/>
      <c r="I22" s="318">
        <v>5.2605000000000004</v>
      </c>
      <c r="J22" s="318">
        <v>5.923</v>
      </c>
      <c r="K22" s="319"/>
      <c r="L22" s="318">
        <v>4.3981000000000003</v>
      </c>
      <c r="M22" s="320">
        <v>4.0848000000000004</v>
      </c>
    </row>
    <row r="23" spans="1:13" s="217" customFormat="1">
      <c r="A23" s="316">
        <v>45261</v>
      </c>
      <c r="B23" s="317"/>
      <c r="C23" s="318">
        <v>3.7732000000000001</v>
      </c>
      <c r="D23" s="318">
        <v>3.9262000000000001</v>
      </c>
      <c r="E23" s="319"/>
      <c r="F23" s="318">
        <v>7.7144000000000004</v>
      </c>
      <c r="G23" s="318">
        <v>6.7640000000000002</v>
      </c>
      <c r="H23" s="319"/>
      <c r="I23" s="318">
        <v>5.1471999999999998</v>
      </c>
      <c r="J23" s="318">
        <v>6.0308000000000002</v>
      </c>
      <c r="K23" s="319"/>
      <c r="L23" s="318">
        <v>4.3716999999999997</v>
      </c>
      <c r="M23" s="320">
        <v>4.9705000000000004</v>
      </c>
    </row>
    <row r="24" spans="1:13" ht="14.1" hidden="1" customHeight="1">
      <c r="A24" s="316">
        <v>45292</v>
      </c>
      <c r="B24" s="317"/>
      <c r="C24" s="318">
        <v>3.6568000000000001</v>
      </c>
      <c r="D24" s="318">
        <v>3.8858000000000001</v>
      </c>
      <c r="E24" s="319"/>
      <c r="F24" s="318">
        <v>8.0198999999999998</v>
      </c>
      <c r="G24" s="318">
        <v>6.7465999999999999</v>
      </c>
      <c r="H24" s="319"/>
      <c r="I24" s="318">
        <v>5.1192000000000002</v>
      </c>
      <c r="J24" s="318">
        <v>6.3288000000000002</v>
      </c>
      <c r="K24" s="319"/>
      <c r="L24" s="318">
        <v>4.1806000000000001</v>
      </c>
      <c r="M24" s="320">
        <v>0.60170000000000001</v>
      </c>
    </row>
    <row r="25" spans="1:13" ht="14.1" hidden="1" customHeight="1">
      <c r="A25" s="316">
        <v>45323</v>
      </c>
      <c r="B25" s="317"/>
      <c r="C25" s="318">
        <v>3.62</v>
      </c>
      <c r="D25" s="318">
        <v>3.84</v>
      </c>
      <c r="E25" s="319"/>
      <c r="F25" s="318">
        <v>7.94</v>
      </c>
      <c r="G25" s="318">
        <v>6.7</v>
      </c>
      <c r="H25" s="319"/>
      <c r="I25" s="318">
        <v>5.0999999999999996</v>
      </c>
      <c r="J25" s="318">
        <v>6.14</v>
      </c>
      <c r="K25" s="319"/>
      <c r="L25" s="318">
        <v>3.97</v>
      </c>
      <c r="M25" s="320">
        <v>1.37</v>
      </c>
    </row>
    <row r="26" spans="1:13" ht="14.1" hidden="1" customHeight="1">
      <c r="A26" s="316">
        <v>45352</v>
      </c>
      <c r="B26" s="317"/>
      <c r="C26" s="318">
        <v>3.57</v>
      </c>
      <c r="D26" s="318">
        <v>3.78</v>
      </c>
      <c r="E26" s="319"/>
      <c r="F26" s="318">
        <v>7.79</v>
      </c>
      <c r="G26" s="318">
        <v>6.56</v>
      </c>
      <c r="H26" s="319"/>
      <c r="I26" s="318">
        <v>5.03</v>
      </c>
      <c r="J26" s="318">
        <v>6.19</v>
      </c>
      <c r="K26" s="319"/>
      <c r="L26" s="318">
        <v>4.16</v>
      </c>
      <c r="M26" s="320">
        <v>3.79</v>
      </c>
    </row>
    <row r="27" spans="1:13" ht="14.1" hidden="1" customHeight="1">
      <c r="A27" s="316">
        <v>45383</v>
      </c>
      <c r="B27" s="317"/>
      <c r="C27" s="318">
        <v>3.56</v>
      </c>
      <c r="D27" s="318">
        <v>3.72</v>
      </c>
      <c r="E27" s="319"/>
      <c r="F27" s="318">
        <v>7.85</v>
      </c>
      <c r="G27" s="318">
        <v>6.49</v>
      </c>
      <c r="H27" s="319"/>
      <c r="I27" s="318">
        <v>5.0999999999999996</v>
      </c>
      <c r="J27" s="318">
        <v>5.67</v>
      </c>
      <c r="K27" s="319"/>
      <c r="L27" s="318">
        <v>4.1500000000000004</v>
      </c>
      <c r="M27" s="320">
        <v>3.52</v>
      </c>
    </row>
    <row r="28" spans="1:13" hidden="1">
      <c r="A28" s="316">
        <v>45413</v>
      </c>
      <c r="B28" s="317"/>
      <c r="C28" s="318">
        <v>3.56</v>
      </c>
      <c r="D28" s="318">
        <v>3.64</v>
      </c>
      <c r="E28" s="319"/>
      <c r="F28" s="318">
        <v>7.95</v>
      </c>
      <c r="G28" s="318">
        <v>6.47</v>
      </c>
      <c r="H28" s="319"/>
      <c r="I28" s="318">
        <v>5.16</v>
      </c>
      <c r="J28" s="318">
        <v>5.95</v>
      </c>
      <c r="K28" s="319"/>
      <c r="L28" s="318">
        <v>4.18</v>
      </c>
      <c r="M28" s="320">
        <v>5.21</v>
      </c>
    </row>
    <row r="29" spans="1:13" hidden="1">
      <c r="A29" s="316">
        <v>45444</v>
      </c>
      <c r="B29" s="317"/>
      <c r="C29" s="318">
        <v>3.54</v>
      </c>
      <c r="D29" s="318">
        <v>3.64</v>
      </c>
      <c r="E29" s="319"/>
      <c r="F29" s="318">
        <v>7.72</v>
      </c>
      <c r="G29" s="318">
        <v>6.59</v>
      </c>
      <c r="H29" s="319"/>
      <c r="I29" s="318">
        <v>5.13</v>
      </c>
      <c r="J29" s="318">
        <v>5.68</v>
      </c>
      <c r="K29" s="319"/>
      <c r="L29" s="318">
        <v>4.1399999999999997</v>
      </c>
      <c r="M29" s="320">
        <v>4.21</v>
      </c>
    </row>
    <row r="30" spans="1:13" hidden="1">
      <c r="A30" s="316">
        <v>45474</v>
      </c>
      <c r="B30" s="317"/>
      <c r="C30" s="318">
        <v>3.52</v>
      </c>
      <c r="D30" s="318">
        <v>3.58</v>
      </c>
      <c r="E30" s="319"/>
      <c r="F30" s="318">
        <v>7.79</v>
      </c>
      <c r="G30" s="318">
        <v>6.6</v>
      </c>
      <c r="H30" s="319"/>
      <c r="I30" s="318">
        <v>4.9400000000000004</v>
      </c>
      <c r="J30" s="318">
        <v>5.63</v>
      </c>
      <c r="K30" s="319"/>
      <c r="L30" s="318">
        <v>4.13</v>
      </c>
      <c r="M30" s="320">
        <v>2.63</v>
      </c>
    </row>
    <row r="31" spans="1:13" hidden="1">
      <c r="A31" s="316">
        <v>45505</v>
      </c>
      <c r="B31" s="317"/>
      <c r="C31" s="318">
        <v>3.52</v>
      </c>
      <c r="D31" s="318">
        <v>3.46</v>
      </c>
      <c r="E31" s="319"/>
      <c r="F31" s="318">
        <v>7.82</v>
      </c>
      <c r="G31" s="318">
        <v>6.6</v>
      </c>
      <c r="H31" s="319"/>
      <c r="I31" s="318">
        <v>4.92</v>
      </c>
      <c r="J31" s="318">
        <v>5.87</v>
      </c>
      <c r="K31" s="319"/>
      <c r="L31" s="318">
        <v>4.0599999999999996</v>
      </c>
      <c r="M31" s="320">
        <v>3.28</v>
      </c>
    </row>
    <row r="32" spans="1:13" hidden="1">
      <c r="A32" s="316">
        <v>45536</v>
      </c>
      <c r="B32" s="317"/>
      <c r="C32" s="318">
        <v>3.43</v>
      </c>
      <c r="D32" s="318">
        <v>3.4</v>
      </c>
      <c r="E32" s="319"/>
      <c r="F32" s="318">
        <v>7.76</v>
      </c>
      <c r="G32" s="318">
        <v>6.58</v>
      </c>
      <c r="H32" s="319"/>
      <c r="I32" s="318">
        <v>4.92</v>
      </c>
      <c r="J32" s="318">
        <v>5.38</v>
      </c>
      <c r="K32" s="319"/>
      <c r="L32" s="318">
        <v>3.87</v>
      </c>
      <c r="M32" s="320">
        <v>3.55</v>
      </c>
    </row>
    <row r="33" spans="1:13" hidden="1">
      <c r="A33" s="316">
        <v>45566</v>
      </c>
      <c r="B33" s="317"/>
      <c r="C33" s="318">
        <v>3.35</v>
      </c>
      <c r="D33" s="318">
        <v>3.3</v>
      </c>
      <c r="E33" s="319"/>
      <c r="F33" s="318">
        <v>7.71</v>
      </c>
      <c r="G33" s="318">
        <v>6.54</v>
      </c>
      <c r="H33" s="319"/>
      <c r="I33" s="318">
        <v>4.75</v>
      </c>
      <c r="J33" s="318">
        <v>5.09</v>
      </c>
      <c r="K33" s="319"/>
      <c r="L33" s="318">
        <v>3.86</v>
      </c>
      <c r="M33" s="320">
        <v>3.68</v>
      </c>
    </row>
    <row r="34" spans="1:13" hidden="1">
      <c r="A34" s="316">
        <v>45597</v>
      </c>
      <c r="B34" s="317"/>
      <c r="C34" s="318">
        <v>3.3</v>
      </c>
      <c r="D34" s="318">
        <v>3.21</v>
      </c>
      <c r="E34" s="319"/>
      <c r="F34" s="318">
        <v>7.69</v>
      </c>
      <c r="G34" s="318">
        <v>6.44</v>
      </c>
      <c r="H34" s="319"/>
      <c r="I34" s="318">
        <v>4.71</v>
      </c>
      <c r="J34" s="318">
        <v>5.33</v>
      </c>
      <c r="K34" s="319"/>
      <c r="L34" s="318">
        <v>3.7</v>
      </c>
      <c r="M34" s="320">
        <v>4.9400000000000004</v>
      </c>
    </row>
    <row r="35" spans="1:13">
      <c r="A35" s="316">
        <v>45627</v>
      </c>
      <c r="B35" s="317"/>
      <c r="C35" s="318">
        <v>3.22</v>
      </c>
      <c r="D35" s="318">
        <v>3.14</v>
      </c>
      <c r="E35" s="319"/>
      <c r="F35" s="318">
        <v>7.48</v>
      </c>
      <c r="G35" s="318">
        <v>6.41</v>
      </c>
      <c r="H35" s="319"/>
      <c r="I35" s="318">
        <v>4.5</v>
      </c>
      <c r="J35" s="318">
        <v>5</v>
      </c>
      <c r="K35" s="319"/>
      <c r="L35" s="318">
        <v>3.62</v>
      </c>
      <c r="M35" s="320">
        <v>3.6</v>
      </c>
    </row>
    <row r="36" spans="1:13">
      <c r="A36" s="316">
        <v>45658</v>
      </c>
      <c r="B36" s="317"/>
      <c r="C36" s="318">
        <v>3.01</v>
      </c>
      <c r="D36" s="318">
        <v>3.1</v>
      </c>
      <c r="E36" s="319"/>
      <c r="F36" s="318">
        <v>7.69</v>
      </c>
      <c r="G36" s="318">
        <v>6.28</v>
      </c>
      <c r="H36" s="319"/>
      <c r="I36" s="318">
        <v>4.3499999999999996</v>
      </c>
      <c r="J36" s="318">
        <v>5.01</v>
      </c>
      <c r="K36" s="319"/>
      <c r="L36" s="318">
        <v>3.65</v>
      </c>
      <c r="M36" s="320">
        <v>3.67</v>
      </c>
    </row>
    <row r="37" spans="1:13">
      <c r="A37" s="316">
        <v>45689</v>
      </c>
      <c r="B37" s="317"/>
      <c r="C37" s="318">
        <v>3.22</v>
      </c>
      <c r="D37" s="318">
        <v>3.01</v>
      </c>
      <c r="E37" s="319"/>
      <c r="F37" s="318">
        <v>7.66</v>
      </c>
      <c r="G37" s="318">
        <v>6.04</v>
      </c>
      <c r="H37" s="319"/>
      <c r="I37" s="318">
        <v>4.33</v>
      </c>
      <c r="J37" s="318">
        <v>5.2</v>
      </c>
      <c r="K37" s="319"/>
      <c r="L37" s="318">
        <v>3.58</v>
      </c>
      <c r="M37" s="320">
        <v>3.2</v>
      </c>
    </row>
    <row r="38" spans="1:13">
      <c r="A38" s="316">
        <v>45717</v>
      </c>
      <c r="B38" s="317"/>
      <c r="C38" s="318">
        <v>3.22</v>
      </c>
      <c r="D38" s="318">
        <v>2.97</v>
      </c>
      <c r="E38" s="319"/>
      <c r="F38" s="318">
        <v>7.57</v>
      </c>
      <c r="G38" s="318">
        <v>6</v>
      </c>
      <c r="H38" s="319"/>
      <c r="I38" s="318">
        <v>4.34</v>
      </c>
      <c r="J38" s="318">
        <v>4.91</v>
      </c>
      <c r="K38" s="319"/>
      <c r="L38" s="318">
        <v>3.67</v>
      </c>
      <c r="M38" s="320">
        <v>6.53</v>
      </c>
    </row>
    <row r="39" spans="1:13">
      <c r="A39" s="316">
        <v>45748</v>
      </c>
      <c r="B39" s="317"/>
      <c r="C39" s="318">
        <v>3.16</v>
      </c>
      <c r="D39" s="318">
        <v>2.91</v>
      </c>
      <c r="E39" s="319"/>
      <c r="F39" s="318">
        <v>7.59</v>
      </c>
      <c r="G39" s="318">
        <v>5.95</v>
      </c>
      <c r="H39" s="319"/>
      <c r="I39" s="318">
        <v>4.32</v>
      </c>
      <c r="J39" s="318">
        <v>5.14</v>
      </c>
      <c r="K39" s="319"/>
      <c r="L39" s="318">
        <v>3.66</v>
      </c>
      <c r="M39" s="320">
        <v>4.71</v>
      </c>
    </row>
    <row r="40" spans="1:13">
      <c r="A40" s="316">
        <v>45778</v>
      </c>
      <c r="B40" s="317"/>
      <c r="C40" s="318">
        <v>3.24</v>
      </c>
      <c r="D40" s="318">
        <v>2.9</v>
      </c>
      <c r="E40" s="319"/>
      <c r="F40" s="318">
        <v>7.6</v>
      </c>
      <c r="G40" s="318">
        <v>5.9</v>
      </c>
      <c r="H40" s="319"/>
      <c r="I40" s="318">
        <v>4.38</v>
      </c>
      <c r="J40" s="318">
        <v>4.72</v>
      </c>
      <c r="K40" s="319"/>
      <c r="L40" s="318">
        <v>3.66</v>
      </c>
      <c r="M40" s="320">
        <v>3</v>
      </c>
    </row>
    <row r="41" spans="1:13">
      <c r="A41" s="316">
        <v>45809</v>
      </c>
      <c r="B41" s="317"/>
      <c r="C41" s="318">
        <v>3.24</v>
      </c>
      <c r="D41" s="318">
        <v>2.85</v>
      </c>
      <c r="E41" s="319"/>
      <c r="F41" s="318">
        <v>7.47</v>
      </c>
      <c r="G41" s="318">
        <v>5.83</v>
      </c>
      <c r="H41" s="319"/>
      <c r="I41" s="318">
        <v>4.3499999999999996</v>
      </c>
      <c r="J41" s="318">
        <v>4.66</v>
      </c>
      <c r="K41" s="319"/>
      <c r="L41" s="318">
        <v>3.54</v>
      </c>
      <c r="M41" s="320">
        <v>3.05</v>
      </c>
    </row>
    <row r="42" spans="1:13">
      <c r="A42" s="316">
        <v>45839</v>
      </c>
      <c r="B42" s="317"/>
      <c r="C42" s="318">
        <v>3.23</v>
      </c>
      <c r="D42" s="318">
        <v>2.85</v>
      </c>
      <c r="E42" s="319"/>
      <c r="F42" s="318">
        <v>7.53</v>
      </c>
      <c r="G42" s="318">
        <v>5.83</v>
      </c>
      <c r="H42" s="319"/>
      <c r="I42" s="318">
        <v>4.26</v>
      </c>
      <c r="J42" s="318">
        <v>4.82</v>
      </c>
      <c r="K42" s="319"/>
      <c r="L42" s="318">
        <v>3.47</v>
      </c>
      <c r="M42" s="320">
        <v>3.59</v>
      </c>
    </row>
    <row r="43" spans="1:13">
      <c r="A43" s="316">
        <v>45870</v>
      </c>
      <c r="B43" s="317"/>
      <c r="C43" s="318">
        <v>3.29</v>
      </c>
      <c r="D43" s="318">
        <v>2.79</v>
      </c>
      <c r="E43" s="319"/>
      <c r="F43" s="318">
        <v>7.54</v>
      </c>
      <c r="G43" s="318">
        <v>5.74</v>
      </c>
      <c r="H43" s="319"/>
      <c r="I43" s="318">
        <v>4.26</v>
      </c>
      <c r="J43" s="318">
        <v>4.6500000000000004</v>
      </c>
      <c r="K43" s="319"/>
      <c r="L43" s="318">
        <v>3.63</v>
      </c>
      <c r="M43" s="320">
        <v>2.5099999999999998</v>
      </c>
    </row>
    <row r="44" spans="1:13">
      <c r="A44" s="316">
        <v>45901</v>
      </c>
      <c r="B44" s="317"/>
      <c r="C44" s="318">
        <v>3.28</v>
      </c>
      <c r="D44" s="318">
        <v>2.81</v>
      </c>
      <c r="E44" s="319"/>
      <c r="F44" s="318">
        <v>7.46</v>
      </c>
      <c r="G44" s="318">
        <v>5.73</v>
      </c>
      <c r="H44" s="319"/>
      <c r="I44" s="318">
        <v>4.37</v>
      </c>
      <c r="J44" s="318">
        <v>4.88</v>
      </c>
      <c r="K44" s="319"/>
      <c r="L44" s="318">
        <v>3.61</v>
      </c>
      <c r="M44" s="320">
        <v>3.8</v>
      </c>
    </row>
    <row r="45" spans="1:13">
      <c r="A45" s="316">
        <v>45931</v>
      </c>
      <c r="B45" s="317"/>
      <c r="C45" s="318">
        <v>3.26</v>
      </c>
      <c r="D45" s="318">
        <v>2.79</v>
      </c>
      <c r="E45" s="319"/>
      <c r="F45" s="318">
        <v>7.42</v>
      </c>
      <c r="G45" s="318">
        <v>5.72</v>
      </c>
      <c r="H45" s="319"/>
      <c r="I45" s="318">
        <v>4.33</v>
      </c>
      <c r="J45" s="318">
        <v>4.2699999999999996</v>
      </c>
      <c r="K45" s="319"/>
      <c r="L45" s="318">
        <v>3.54</v>
      </c>
      <c r="M45" s="320">
        <v>3.18</v>
      </c>
    </row>
    <row r="46" spans="1:13">
      <c r="A46" s="316">
        <v>45962</v>
      </c>
      <c r="B46" s="317"/>
      <c r="C46" s="318">
        <v>3.26</v>
      </c>
      <c r="D46" s="318">
        <v>2.83</v>
      </c>
      <c r="E46" s="319"/>
      <c r="F46" s="318">
        <v>7.45</v>
      </c>
      <c r="G46" s="318">
        <v>5.61</v>
      </c>
      <c r="H46" s="319"/>
      <c r="I46" s="318">
        <v>4.3600000000000003</v>
      </c>
      <c r="J46" s="318">
        <v>4.4000000000000004</v>
      </c>
      <c r="K46" s="319"/>
      <c r="L46" s="318">
        <v>3.55</v>
      </c>
      <c r="M46" s="320">
        <v>3.21</v>
      </c>
    </row>
    <row r="47" spans="1:13">
      <c r="A47" s="316">
        <v>45992</v>
      </c>
      <c r="B47" s="317"/>
      <c r="C47" s="318">
        <v>3.26</v>
      </c>
      <c r="D47" s="318">
        <v>2.86</v>
      </c>
      <c r="E47" s="319"/>
      <c r="F47" s="318">
        <v>7.24</v>
      </c>
      <c r="G47" s="318">
        <v>5.59</v>
      </c>
      <c r="H47" s="319"/>
      <c r="I47" s="318">
        <v>4.3</v>
      </c>
      <c r="J47" s="318">
        <v>4.43</v>
      </c>
      <c r="K47" s="319"/>
      <c r="L47" s="318">
        <v>3.6</v>
      </c>
      <c r="M47" s="320">
        <v>2.76</v>
      </c>
    </row>
    <row r="48" spans="1:13">
      <c r="A48" s="316">
        <v>46023</v>
      </c>
      <c r="B48" s="317"/>
      <c r="C48" s="318">
        <v>3.33</v>
      </c>
      <c r="D48" s="318">
        <v>2.87</v>
      </c>
      <c r="E48" s="319"/>
      <c r="F48" s="318">
        <v>7.62</v>
      </c>
      <c r="G48" s="318">
        <v>5.78</v>
      </c>
      <c r="H48" s="319"/>
      <c r="I48" s="318">
        <v>4.2699999999999996</v>
      </c>
      <c r="J48" s="318">
        <v>4.07</v>
      </c>
      <c r="K48" s="319"/>
      <c r="L48" s="318">
        <v>3.57</v>
      </c>
      <c r="M48" s="320">
        <v>2.52</v>
      </c>
    </row>
    <row r="49" spans="1:13">
      <c r="A49" s="316">
        <v>46054</v>
      </c>
      <c r="B49" s="317"/>
      <c r="C49" s="318">
        <v>3.35</v>
      </c>
      <c r="D49" s="318">
        <v>2.9</v>
      </c>
      <c r="E49" s="319"/>
      <c r="F49" s="318">
        <v>7.59</v>
      </c>
      <c r="G49" s="318">
        <v>5.69</v>
      </c>
      <c r="H49" s="319"/>
      <c r="I49" s="318">
        <v>4.3600000000000003</v>
      </c>
      <c r="J49" s="318">
        <v>4.32</v>
      </c>
      <c r="K49" s="319"/>
      <c r="L49" s="318">
        <v>3.62</v>
      </c>
      <c r="M49" s="320">
        <v>3.29</v>
      </c>
    </row>
    <row r="50" spans="1:13" ht="12.75" customHeight="1">
      <c r="A50" s="316">
        <v>46082</v>
      </c>
      <c r="B50" s="317"/>
      <c r="C50" s="318">
        <v>3.33</v>
      </c>
      <c r="D50" s="318">
        <v>2.93</v>
      </c>
      <c r="E50" s="319"/>
      <c r="F50" s="318">
        <v>7.5</v>
      </c>
      <c r="G50" s="318">
        <v>5.66</v>
      </c>
      <c r="H50" s="319"/>
      <c r="I50" s="318">
        <v>4.3600000000000003</v>
      </c>
      <c r="J50" s="318">
        <v>4.34</v>
      </c>
      <c r="K50" s="319"/>
      <c r="L50" s="318">
        <v>3.59</v>
      </c>
      <c r="M50" s="320">
        <v>3.15</v>
      </c>
    </row>
    <row r="51" spans="1:13">
      <c r="A51" s="316">
        <v>46113</v>
      </c>
      <c r="B51" s="317"/>
      <c r="C51" s="318">
        <v>3.41</v>
      </c>
      <c r="D51" s="318">
        <v>2.98</v>
      </c>
      <c r="E51" s="319"/>
      <c r="F51" s="318">
        <v>7.65</v>
      </c>
      <c r="G51" s="318">
        <v>5.73</v>
      </c>
      <c r="H51" s="319"/>
      <c r="I51" s="318">
        <v>4.41</v>
      </c>
      <c r="J51" s="318">
        <v>4.7300000000000004</v>
      </c>
      <c r="K51" s="319"/>
      <c r="L51" s="318">
        <v>3.68</v>
      </c>
      <c r="M51" s="320">
        <v>2.91</v>
      </c>
    </row>
    <row r="52" spans="1:13">
      <c r="A52" s="321">
        <v>46143</v>
      </c>
      <c r="B52" s="322"/>
      <c r="C52" s="323">
        <v>3.42</v>
      </c>
      <c r="D52" s="323">
        <v>3.06</v>
      </c>
      <c r="E52" s="324"/>
      <c r="F52" s="323">
        <v>7.66</v>
      </c>
      <c r="G52" s="323">
        <v>5.88</v>
      </c>
      <c r="H52" s="324"/>
      <c r="I52" s="323">
        <v>4.57</v>
      </c>
      <c r="J52" s="323">
        <v>4.5599999999999996</v>
      </c>
      <c r="K52" s="324"/>
      <c r="L52" s="323">
        <v>3.74</v>
      </c>
      <c r="M52" s="325">
        <v>3.65</v>
      </c>
    </row>
    <row r="53" spans="1:13">
      <c r="A53" s="225" t="s">
        <v>250</v>
      </c>
      <c r="B53" s="38"/>
      <c r="C53" s="223"/>
      <c r="D53" s="223"/>
      <c r="E53" s="223"/>
      <c r="F53" s="223"/>
      <c r="G53" s="223"/>
      <c r="H53" s="223"/>
      <c r="I53" s="223"/>
      <c r="J53" s="223"/>
      <c r="K53" s="223"/>
      <c r="L53" s="223"/>
      <c r="M53" s="223"/>
    </row>
    <row r="54" spans="1:13" hidden="1">
      <c r="A54" s="225"/>
      <c r="B54" s="38"/>
      <c r="C54" s="223"/>
      <c r="D54" s="223"/>
      <c r="E54" s="223"/>
      <c r="F54" s="223"/>
      <c r="G54" s="223"/>
      <c r="H54" s="223"/>
      <c r="I54" s="223"/>
      <c r="J54" s="223"/>
      <c r="K54" s="223"/>
      <c r="L54" s="223"/>
      <c r="M54" s="223"/>
    </row>
    <row r="55" spans="1:13" hidden="1">
      <c r="A55" s="225"/>
      <c r="B55" s="38"/>
      <c r="C55" s="223"/>
      <c r="D55" s="223"/>
      <c r="E55" s="223"/>
      <c r="F55" s="223"/>
      <c r="G55" s="223"/>
      <c r="H55" s="223"/>
      <c r="I55" s="223"/>
      <c r="J55" s="223"/>
      <c r="K55" s="223"/>
      <c r="L55" s="223"/>
      <c r="M55" s="62"/>
    </row>
    <row r="56" spans="1:13" hidden="1">
      <c r="A56" s="225"/>
      <c r="B56" s="38"/>
      <c r="C56" s="223"/>
      <c r="D56" s="223"/>
      <c r="E56" s="223"/>
      <c r="F56" s="223"/>
      <c r="G56" s="223"/>
      <c r="H56" s="223"/>
      <c r="I56" s="223"/>
      <c r="J56" s="223"/>
      <c r="K56" s="223"/>
      <c r="L56" s="223"/>
      <c r="M56" s="62"/>
    </row>
    <row r="57" spans="1:13" hidden="1">
      <c r="A57" s="225"/>
      <c r="B57" s="38"/>
      <c r="C57" s="223"/>
      <c r="D57" s="223"/>
      <c r="E57" s="223"/>
      <c r="F57" s="223"/>
      <c r="G57" s="223"/>
      <c r="H57" s="223"/>
      <c r="I57" s="223"/>
      <c r="J57" s="223"/>
      <c r="K57" s="223"/>
      <c r="L57" s="223"/>
      <c r="M57" s="62"/>
    </row>
    <row r="58" spans="1:13" hidden="1">
      <c r="A58" s="225"/>
      <c r="B58" s="38"/>
      <c r="C58" s="223"/>
      <c r="D58" s="223"/>
      <c r="E58" s="223"/>
      <c r="F58" s="223"/>
      <c r="G58" s="223"/>
      <c r="H58" s="223"/>
      <c r="I58" s="223"/>
      <c r="J58" s="223"/>
      <c r="K58" s="223"/>
      <c r="L58" s="223"/>
      <c r="M58" s="62"/>
    </row>
    <row r="59" spans="1:13" hidden="1">
      <c r="A59" s="225"/>
      <c r="B59" s="38"/>
      <c r="C59" s="223"/>
      <c r="D59" s="223"/>
      <c r="E59" s="223"/>
      <c r="F59" s="223"/>
      <c r="G59" s="223"/>
      <c r="H59" s="223"/>
      <c r="I59" s="223"/>
      <c r="J59" s="223"/>
      <c r="K59" s="223"/>
      <c r="L59" s="223"/>
      <c r="M59" s="62"/>
    </row>
    <row r="60" spans="1:13" hidden="1">
      <c r="A60" s="225"/>
      <c r="B60" s="38"/>
      <c r="C60" s="223"/>
      <c r="D60" s="223"/>
      <c r="E60" s="223"/>
      <c r="F60" s="223"/>
      <c r="G60" s="223"/>
      <c r="H60" s="223"/>
      <c r="I60" s="223"/>
      <c r="J60" s="223"/>
      <c r="K60" s="223"/>
      <c r="L60" s="223"/>
      <c r="M60" s="62"/>
    </row>
    <row r="61" spans="1:13" hidden="1">
      <c r="A61" s="225"/>
      <c r="B61" s="38"/>
      <c r="C61" s="223"/>
      <c r="D61" s="223"/>
      <c r="E61" s="223"/>
      <c r="F61" s="223"/>
      <c r="G61" s="223"/>
      <c r="H61" s="223"/>
      <c r="I61" s="223"/>
      <c r="J61" s="223"/>
      <c r="K61" s="223"/>
      <c r="L61" s="223"/>
      <c r="M61" s="62"/>
    </row>
    <row r="62" spans="1:13" hidden="1">
      <c r="A62" s="225"/>
      <c r="B62" s="38"/>
      <c r="C62" s="223"/>
      <c r="D62" s="223"/>
      <c r="E62" s="223"/>
      <c r="F62" s="223"/>
      <c r="G62" s="223"/>
      <c r="H62" s="223"/>
      <c r="I62" s="223"/>
      <c r="J62" s="223"/>
      <c r="K62" s="223"/>
      <c r="L62" s="223"/>
      <c r="M62" s="62"/>
    </row>
    <row r="63" spans="1:13" hidden="1">
      <c r="A63" s="225"/>
      <c r="B63" s="38"/>
      <c r="C63" s="223"/>
      <c r="D63" s="223"/>
      <c r="E63" s="223"/>
      <c r="F63" s="223"/>
      <c r="G63" s="223"/>
      <c r="H63" s="223"/>
      <c r="I63" s="223"/>
      <c r="J63" s="223"/>
      <c r="K63" s="223"/>
      <c r="L63" s="223"/>
      <c r="M63" s="62"/>
    </row>
    <row r="64" spans="1:13" hidden="1">
      <c r="A64" s="225"/>
      <c r="B64" s="38"/>
      <c r="C64" s="223"/>
      <c r="D64" s="223"/>
      <c r="E64" s="223"/>
      <c r="F64" s="223"/>
      <c r="G64" s="223"/>
      <c r="H64" s="223"/>
      <c r="I64" s="223"/>
      <c r="J64" s="223"/>
      <c r="K64" s="223"/>
      <c r="L64" s="223"/>
      <c r="M64" s="62"/>
    </row>
    <row r="65" spans="1:13" hidden="1">
      <c r="A65" s="225"/>
      <c r="B65" s="38"/>
      <c r="C65" s="223"/>
      <c r="D65" s="223"/>
      <c r="E65" s="223"/>
      <c r="F65" s="223"/>
      <c r="G65" s="223"/>
      <c r="H65" s="223"/>
      <c r="I65" s="223"/>
      <c r="J65" s="223"/>
      <c r="K65" s="223"/>
      <c r="L65" s="223"/>
      <c r="M65" s="62"/>
    </row>
    <row r="66" spans="1:13" hidden="1">
      <c r="A66" s="225"/>
      <c r="B66" s="38"/>
      <c r="C66" s="223"/>
      <c r="D66" s="223"/>
      <c r="E66" s="223"/>
      <c r="F66" s="223"/>
      <c r="G66" s="223"/>
      <c r="H66" s="223"/>
      <c r="I66" s="223"/>
      <c r="J66" s="223"/>
      <c r="K66" s="223"/>
      <c r="L66" s="223"/>
      <c r="M66" s="62"/>
    </row>
    <row r="67" spans="1:13" hidden="1">
      <c r="A67" s="225"/>
      <c r="B67" s="38"/>
      <c r="C67" s="223"/>
      <c r="D67" s="223"/>
      <c r="E67" s="223"/>
      <c r="F67" s="223"/>
      <c r="G67" s="223"/>
      <c r="H67" s="223"/>
      <c r="I67" s="223"/>
      <c r="J67" s="223"/>
      <c r="K67" s="223"/>
      <c r="L67" s="223"/>
      <c r="M67" s="62"/>
    </row>
    <row r="68" spans="1:13" hidden="1">
      <c r="A68" s="225"/>
      <c r="B68" s="38"/>
      <c r="C68" s="223"/>
      <c r="D68" s="223"/>
      <c r="E68" s="223"/>
      <c r="F68" s="223"/>
      <c r="G68" s="223"/>
      <c r="H68" s="223"/>
      <c r="I68" s="223"/>
      <c r="J68" s="223"/>
      <c r="K68" s="223"/>
      <c r="L68" s="223"/>
      <c r="M68" s="62"/>
    </row>
    <row r="69" spans="1:13" hidden="1">
      <c r="A69" s="225"/>
      <c r="B69" s="38"/>
      <c r="C69" s="223"/>
      <c r="D69" s="223"/>
      <c r="E69" s="223"/>
      <c r="F69" s="223"/>
      <c r="G69" s="223"/>
      <c r="H69" s="223"/>
      <c r="I69" s="223"/>
      <c r="J69" s="223"/>
      <c r="K69" s="223"/>
      <c r="L69" s="223"/>
      <c r="M69" s="62"/>
    </row>
    <row r="70" spans="1:13" hidden="1">
      <c r="A70" s="225"/>
      <c r="B70" s="38"/>
      <c r="C70" s="223"/>
      <c r="D70" s="223"/>
      <c r="E70" s="223"/>
      <c r="F70" s="223"/>
      <c r="G70" s="223"/>
      <c r="H70" s="223"/>
      <c r="I70" s="223"/>
      <c r="J70" s="223"/>
      <c r="K70" s="223"/>
      <c r="L70" s="223"/>
      <c r="M70" s="62"/>
    </row>
    <row r="71" spans="1:13" hidden="1">
      <c r="A71" s="225"/>
      <c r="B71" s="38"/>
      <c r="C71" s="223"/>
      <c r="D71" s="223"/>
      <c r="E71" s="223"/>
      <c r="F71" s="223"/>
      <c r="G71" s="223"/>
      <c r="H71" s="223"/>
      <c r="I71" s="223"/>
      <c r="J71" s="223"/>
      <c r="K71" s="223"/>
      <c r="L71" s="223"/>
      <c r="M71" s="62"/>
    </row>
    <row r="72" spans="1:13" hidden="1">
      <c r="A72" s="225"/>
      <c r="B72" s="38"/>
      <c r="C72" s="223"/>
      <c r="D72" s="223"/>
      <c r="E72" s="223"/>
      <c r="F72" s="223"/>
      <c r="G72" s="223"/>
      <c r="H72" s="223"/>
      <c r="I72" s="223"/>
      <c r="J72" s="223"/>
      <c r="K72" s="223"/>
      <c r="L72" s="223"/>
      <c r="M72" s="62"/>
    </row>
    <row r="73" spans="1:13" hidden="1">
      <c r="A73" s="225"/>
      <c r="B73" s="38"/>
      <c r="C73" s="223"/>
      <c r="D73" s="223"/>
      <c r="E73" s="223"/>
      <c r="F73" s="223"/>
      <c r="G73" s="223"/>
      <c r="H73" s="223"/>
      <c r="I73" s="223"/>
      <c r="J73" s="223"/>
      <c r="K73" s="223"/>
      <c r="L73" s="223"/>
      <c r="M73" s="62"/>
    </row>
    <row r="74" spans="1:13" hidden="1">
      <c r="A74" s="225"/>
      <c r="B74" s="38"/>
      <c r="C74" s="223"/>
      <c r="D74" s="223"/>
      <c r="E74" s="223"/>
      <c r="F74" s="223"/>
      <c r="G74" s="223"/>
      <c r="H74" s="223"/>
      <c r="I74" s="223"/>
      <c r="J74" s="223"/>
      <c r="K74" s="223"/>
      <c r="L74" s="223"/>
      <c r="M74" s="62"/>
    </row>
    <row r="75" spans="1:13" hidden="1">
      <c r="A75" s="225"/>
      <c r="B75" s="38"/>
      <c r="C75" s="223"/>
      <c r="D75" s="223"/>
      <c r="E75" s="223"/>
      <c r="F75" s="223"/>
      <c r="G75" s="223"/>
      <c r="H75" s="223"/>
      <c r="I75" s="223"/>
      <c r="J75" s="223"/>
      <c r="K75" s="223"/>
      <c r="L75" s="223"/>
      <c r="M75" s="62"/>
    </row>
    <row r="76" spans="1:13" hidden="1">
      <c r="A76" s="225"/>
      <c r="B76" s="38"/>
      <c r="C76" s="62"/>
      <c r="D76" s="223"/>
      <c r="E76" s="77"/>
      <c r="F76" s="223"/>
      <c r="G76" s="223"/>
      <c r="H76" s="223"/>
      <c r="I76" s="223"/>
      <c r="J76" s="223"/>
      <c r="K76" s="223"/>
      <c r="L76" s="223"/>
      <c r="M76" s="223"/>
    </row>
    <row r="77" spans="1:13" hidden="1">
      <c r="A77" s="225"/>
      <c r="B77" s="38"/>
      <c r="C77" s="62"/>
      <c r="D77" s="223"/>
      <c r="E77" s="77"/>
      <c r="F77" s="223"/>
      <c r="G77" s="223"/>
      <c r="H77" s="223"/>
      <c r="I77" s="223"/>
      <c r="J77" s="223"/>
      <c r="K77" s="223"/>
      <c r="L77" s="223"/>
      <c r="M77" s="223"/>
    </row>
    <row r="78" spans="1:13" hidden="1">
      <c r="A78" s="225"/>
      <c r="B78" s="38"/>
      <c r="C78" s="62"/>
      <c r="D78" s="223"/>
      <c r="E78" s="77"/>
      <c r="F78" s="223"/>
      <c r="G78" s="223"/>
      <c r="H78" s="223"/>
      <c r="I78" s="223"/>
      <c r="J78" s="223"/>
      <c r="K78" s="223"/>
      <c r="L78" s="223"/>
      <c r="M78" s="223"/>
    </row>
    <row r="79" spans="1:13" hidden="1">
      <c r="A79" s="225"/>
      <c r="B79" s="38"/>
      <c r="C79" s="223"/>
      <c r="D79" s="223"/>
      <c r="E79" s="223"/>
      <c r="F79" s="223"/>
      <c r="G79" s="223"/>
      <c r="H79" s="223"/>
      <c r="I79" s="223"/>
      <c r="J79" s="223"/>
      <c r="K79" s="223"/>
      <c r="L79" s="223"/>
      <c r="M79" s="223"/>
    </row>
    <row r="80" spans="1:13" hidden="1">
      <c r="A80" s="225"/>
      <c r="B80" s="38"/>
      <c r="C80" s="62"/>
      <c r="D80" s="223"/>
      <c r="E80" s="77"/>
      <c r="F80" s="223"/>
      <c r="G80" s="223"/>
      <c r="H80" s="223"/>
      <c r="I80" s="223"/>
      <c r="J80" s="223"/>
      <c r="K80" s="223"/>
      <c r="L80" s="223"/>
      <c r="M80" s="223"/>
    </row>
    <row r="81" spans="1:13" hidden="1">
      <c r="A81" s="225"/>
      <c r="B81" s="38"/>
      <c r="C81" s="223"/>
      <c r="D81" s="223"/>
      <c r="E81" s="223"/>
      <c r="F81" s="223"/>
      <c r="G81" s="223"/>
      <c r="H81" s="223"/>
      <c r="I81" s="223"/>
      <c r="J81" s="223"/>
      <c r="K81" s="223"/>
      <c r="L81" s="223"/>
      <c r="M81" s="223"/>
    </row>
    <row r="82" spans="1:13" hidden="1">
      <c r="A82" s="225"/>
      <c r="B82" s="38"/>
      <c r="C82" s="62"/>
      <c r="D82" s="223"/>
      <c r="E82" s="77"/>
      <c r="F82" s="223"/>
      <c r="G82" s="223"/>
      <c r="H82" s="223"/>
      <c r="I82" s="223"/>
      <c r="J82" s="223"/>
      <c r="K82" s="223"/>
      <c r="L82" s="223"/>
      <c r="M82" s="223"/>
    </row>
    <row r="83" spans="1:13" hidden="1">
      <c r="A83" s="225"/>
      <c r="B83" s="38"/>
      <c r="C83" s="223"/>
      <c r="D83" s="223"/>
      <c r="E83" s="223"/>
      <c r="F83" s="223"/>
      <c r="G83" s="223"/>
      <c r="H83" s="223"/>
      <c r="I83" s="223"/>
      <c r="J83" s="223"/>
      <c r="K83" s="223"/>
      <c r="L83" s="223"/>
      <c r="M83" s="223"/>
    </row>
    <row r="84" spans="1:13" hidden="1">
      <c r="A84" s="225"/>
      <c r="B84" s="38"/>
      <c r="C84" s="62"/>
      <c r="D84" s="223"/>
      <c r="E84" s="77"/>
      <c r="F84" s="223"/>
      <c r="G84" s="223"/>
      <c r="H84" s="223"/>
      <c r="I84" s="223"/>
      <c r="J84" s="223"/>
      <c r="K84" s="223"/>
      <c r="L84" s="223"/>
      <c r="M84" s="223"/>
    </row>
    <row r="85" spans="1:13" hidden="1">
      <c r="A85" s="225"/>
      <c r="B85" s="38"/>
      <c r="C85" s="62"/>
      <c r="D85" s="223"/>
      <c r="E85" s="77"/>
      <c r="F85" s="223"/>
      <c r="G85" s="223"/>
      <c r="H85" s="223"/>
      <c r="I85" s="223"/>
      <c r="J85" s="223"/>
      <c r="K85" s="223"/>
      <c r="L85" s="223"/>
      <c r="M85" s="223"/>
    </row>
    <row r="86" spans="1:13" hidden="1">
      <c r="A86" s="225"/>
      <c r="B86" s="38"/>
      <c r="C86" s="62"/>
      <c r="D86" s="223"/>
      <c r="E86" s="77"/>
      <c r="F86" s="223"/>
      <c r="G86" s="223"/>
      <c r="H86" s="223"/>
      <c r="I86" s="223"/>
      <c r="J86" s="223"/>
      <c r="K86" s="223"/>
      <c r="L86" s="223"/>
      <c r="M86" s="223"/>
    </row>
    <row r="87" spans="1:13" hidden="1">
      <c r="A87" s="225"/>
      <c r="B87" s="38"/>
      <c r="C87" s="223"/>
      <c r="D87" s="223"/>
      <c r="E87" s="223"/>
      <c r="F87" s="223"/>
      <c r="G87" s="223"/>
      <c r="H87" s="223"/>
      <c r="I87" s="223"/>
      <c r="J87" s="223"/>
      <c r="K87" s="223"/>
      <c r="L87" s="223"/>
      <c r="M87" s="223"/>
    </row>
    <row r="88" spans="1:13" hidden="1">
      <c r="A88" s="225"/>
      <c r="B88" s="38"/>
      <c r="C88" s="62"/>
      <c r="D88" s="223"/>
      <c r="E88" s="77"/>
      <c r="F88" s="223"/>
      <c r="G88" s="223"/>
      <c r="H88" s="223"/>
      <c r="I88" s="223"/>
      <c r="J88" s="223"/>
      <c r="K88" s="223"/>
      <c r="L88" s="223"/>
      <c r="M88" s="223"/>
    </row>
    <row r="89" spans="1:13" hidden="1">
      <c r="A89" s="225"/>
      <c r="B89" s="38"/>
      <c r="C89" s="62"/>
      <c r="D89" s="223"/>
      <c r="E89" s="77"/>
      <c r="F89" s="223"/>
      <c r="G89" s="223"/>
      <c r="H89" s="223"/>
      <c r="I89" s="223"/>
      <c r="J89" s="223"/>
      <c r="K89" s="223"/>
      <c r="L89" s="223"/>
      <c r="M89" s="223"/>
    </row>
    <row r="90" spans="1:13" hidden="1">
      <c r="A90" s="225"/>
      <c r="B90" s="38"/>
      <c r="C90" s="223"/>
      <c r="D90" s="223"/>
      <c r="E90" s="223"/>
      <c r="F90" s="223"/>
      <c r="G90" s="223"/>
      <c r="H90" s="223"/>
      <c r="I90" s="223"/>
      <c r="J90" s="223"/>
      <c r="K90" s="223"/>
      <c r="L90" s="223"/>
      <c r="M90" s="223"/>
    </row>
    <row r="91" spans="1:13" hidden="1">
      <c r="A91" s="225"/>
      <c r="B91" s="38"/>
      <c r="C91" s="223"/>
      <c r="D91" s="223"/>
      <c r="E91" s="223"/>
      <c r="F91" s="223"/>
      <c r="G91" s="223"/>
      <c r="H91" s="223"/>
      <c r="I91" s="223"/>
      <c r="J91" s="223"/>
      <c r="K91" s="223"/>
      <c r="L91" s="223"/>
      <c r="M91" s="223"/>
    </row>
    <row r="92" spans="1:13" hidden="1">
      <c r="A92" s="225"/>
      <c r="B92" s="38"/>
      <c r="C92" s="223"/>
      <c r="D92" s="223"/>
      <c r="E92" s="223"/>
      <c r="F92" s="223"/>
      <c r="G92" s="223"/>
      <c r="H92" s="223"/>
      <c r="I92" s="223"/>
      <c r="J92" s="223"/>
      <c r="K92" s="223"/>
      <c r="L92" s="223"/>
      <c r="M92" s="223"/>
    </row>
    <row r="93" spans="1:13" hidden="1">
      <c r="A93" s="225"/>
      <c r="B93" s="38"/>
      <c r="C93" s="223"/>
      <c r="D93" s="223"/>
      <c r="E93" s="223"/>
      <c r="F93" s="223"/>
      <c r="G93" s="223"/>
      <c r="H93" s="223"/>
      <c r="I93" s="223"/>
      <c r="J93" s="223"/>
      <c r="K93" s="223"/>
      <c r="L93" s="223"/>
      <c r="M93" s="223"/>
    </row>
    <row r="94" spans="1:13" hidden="1">
      <c r="A94" s="225"/>
      <c r="B94" s="38"/>
      <c r="C94" s="223"/>
      <c r="D94" s="223"/>
      <c r="E94" s="223"/>
      <c r="F94" s="223"/>
      <c r="G94" s="223"/>
      <c r="H94" s="223"/>
      <c r="I94" s="223"/>
      <c r="J94" s="223"/>
      <c r="K94" s="223"/>
      <c r="L94" s="223"/>
      <c r="M94" s="223"/>
    </row>
    <row r="95" spans="1:13" hidden="1">
      <c r="A95" s="225"/>
      <c r="B95" s="38"/>
      <c r="C95" s="223"/>
      <c r="D95" s="223"/>
      <c r="E95" s="223"/>
      <c r="F95" s="223"/>
      <c r="G95" s="223"/>
      <c r="H95" s="223"/>
      <c r="I95" s="223"/>
      <c r="J95" s="223"/>
      <c r="K95" s="223"/>
      <c r="L95" s="223"/>
      <c r="M95" s="223"/>
    </row>
    <row r="96" spans="1:13" hidden="1">
      <c r="A96" s="225"/>
      <c r="B96" s="38"/>
      <c r="C96" s="223"/>
      <c r="D96" s="223"/>
      <c r="E96" s="223"/>
      <c r="F96" s="223"/>
      <c r="G96" s="223"/>
      <c r="H96" s="223"/>
      <c r="I96" s="223"/>
      <c r="J96" s="223"/>
      <c r="K96" s="223"/>
      <c r="L96" s="223"/>
      <c r="M96" s="223"/>
    </row>
    <row r="97" spans="1:13" hidden="1">
      <c r="A97" s="225"/>
      <c r="B97" s="38"/>
      <c r="C97" s="223"/>
      <c r="D97" s="223"/>
      <c r="E97" s="223"/>
      <c r="F97" s="223"/>
      <c r="G97" s="223"/>
      <c r="H97" s="223"/>
      <c r="I97" s="223"/>
      <c r="J97" s="223"/>
      <c r="K97" s="223"/>
      <c r="L97" s="223"/>
      <c r="M97" s="223"/>
    </row>
    <row r="98" spans="1:13" hidden="1">
      <c r="A98" s="225"/>
      <c r="B98" s="38"/>
      <c r="C98" s="223"/>
      <c r="D98" s="223"/>
      <c r="E98" s="223"/>
      <c r="F98" s="223"/>
      <c r="G98" s="223"/>
      <c r="H98" s="223"/>
      <c r="I98" s="223"/>
      <c r="J98" s="223"/>
      <c r="K98" s="223"/>
      <c r="L98" s="223"/>
      <c r="M98" s="223"/>
    </row>
    <row r="99" spans="1:13" hidden="1">
      <c r="A99" s="225"/>
      <c r="B99" s="38"/>
      <c r="C99" s="223"/>
      <c r="D99" s="223"/>
      <c r="E99" s="223"/>
      <c r="F99" s="223"/>
      <c r="G99" s="223"/>
      <c r="H99" s="223"/>
      <c r="I99" s="223"/>
      <c r="J99" s="223"/>
      <c r="K99" s="223"/>
      <c r="L99" s="223"/>
      <c r="M99" s="223"/>
    </row>
    <row r="100" spans="1:13" hidden="1">
      <c r="A100" s="225"/>
      <c r="B100" s="38"/>
      <c r="C100" s="223"/>
      <c r="D100" s="223"/>
      <c r="E100" s="223"/>
      <c r="F100" s="223"/>
      <c r="G100" s="223"/>
      <c r="H100" s="223"/>
      <c r="I100" s="223"/>
      <c r="J100" s="223"/>
      <c r="K100" s="223"/>
      <c r="L100" s="223"/>
      <c r="M100" s="223"/>
    </row>
    <row r="101" spans="1:13" hidden="1">
      <c r="A101" s="225"/>
      <c r="B101" s="38"/>
      <c r="C101" s="223"/>
      <c r="D101" s="223"/>
      <c r="E101" s="223"/>
      <c r="F101" s="223"/>
      <c r="G101" s="223"/>
      <c r="H101" s="223"/>
      <c r="I101" s="223"/>
      <c r="J101" s="223"/>
      <c r="K101" s="223"/>
      <c r="L101" s="223"/>
      <c r="M101" s="223"/>
    </row>
  </sheetData>
  <mergeCells count="8">
    <mergeCell ref="A1:M1"/>
    <mergeCell ref="C2:M2"/>
    <mergeCell ref="C3:G3"/>
    <mergeCell ref="I3:M3"/>
    <mergeCell ref="C4:D4"/>
    <mergeCell ref="F4:G4"/>
    <mergeCell ref="I4:J4"/>
    <mergeCell ref="L4:M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A1:X22"/>
  <sheetViews>
    <sheetView showGridLines="0" topLeftCell="B1" zoomScale="115" zoomScaleNormal="115" workbookViewId="0">
      <selection activeCell="F5" sqref="F5"/>
    </sheetView>
  </sheetViews>
  <sheetFormatPr defaultColWidth="0" defaultRowHeight="11.45" customHeight="1" zeroHeight="1"/>
  <cols>
    <col min="1" max="1" width="9.140625" style="96" hidden="1" customWidth="1"/>
    <col min="2" max="2" width="20.140625" style="96" customWidth="1"/>
    <col min="3" max="3" width="0.140625" style="96" customWidth="1"/>
    <col min="4" max="4" width="8.42578125" style="96" customWidth="1"/>
    <col min="5" max="5" width="0.5703125" style="96" customWidth="1"/>
    <col min="6" max="7" width="6" style="96" customWidth="1"/>
    <col min="8" max="8" width="7.85546875" style="96" customWidth="1"/>
    <col min="9" max="9" width="1.5703125" style="96" customWidth="1"/>
    <col min="10" max="12" width="6.5703125" style="96" customWidth="1"/>
    <col min="13" max="13" width="1.42578125" style="96" customWidth="1"/>
    <col min="14" max="14" width="7" style="96" customWidth="1"/>
    <col min="15" max="15" width="6.42578125" style="96" customWidth="1"/>
    <col min="16" max="16" width="6.85546875" style="96" customWidth="1"/>
    <col min="17" max="18" width="9.140625" style="96" hidden="1" customWidth="1"/>
    <col min="19" max="24" width="0" style="96" hidden="1" customWidth="1"/>
    <col min="25" max="16384" width="9.140625" style="96" hidden="1"/>
  </cols>
  <sheetData>
    <row r="1" spans="1:20" ht="14.1" customHeight="1">
      <c r="B1" s="179" t="s">
        <v>258</v>
      </c>
    </row>
    <row r="2" spans="1:20" ht="14.1" customHeight="1">
      <c r="B2" s="174"/>
      <c r="C2" s="392"/>
      <c r="D2" s="392"/>
      <c r="E2" s="392"/>
      <c r="F2" s="392"/>
      <c r="G2" s="392"/>
      <c r="H2" s="392"/>
      <c r="I2" s="174"/>
      <c r="J2" s="390" t="s">
        <v>85</v>
      </c>
      <c r="K2" s="390"/>
      <c r="L2" s="390"/>
      <c r="M2" s="390"/>
      <c r="N2" s="390"/>
      <c r="O2" s="390"/>
      <c r="P2" s="390"/>
    </row>
    <row r="3" spans="1:20" ht="14.1" customHeight="1">
      <c r="B3" s="175"/>
      <c r="C3" s="389" t="s">
        <v>8</v>
      </c>
      <c r="D3" s="389"/>
      <c r="E3" s="389"/>
      <c r="F3" s="389"/>
      <c r="G3" s="389"/>
      <c r="H3" s="231" t="s">
        <v>3</v>
      </c>
      <c r="I3" s="176"/>
      <c r="J3" s="389" t="s">
        <v>8</v>
      </c>
      <c r="K3" s="389"/>
      <c r="L3" s="389"/>
      <c r="M3" s="181"/>
      <c r="N3" s="389" t="s">
        <v>3</v>
      </c>
      <c r="O3" s="389"/>
      <c r="P3" s="389"/>
    </row>
    <row r="4" spans="1:20" s="193" customFormat="1" ht="14.1" customHeight="1">
      <c r="A4" s="228"/>
      <c r="B4" s="177"/>
      <c r="C4" s="230"/>
      <c r="D4" s="230">
        <v>45657</v>
      </c>
      <c r="E4" s="230"/>
      <c r="F4" s="230">
        <v>46022</v>
      </c>
      <c r="G4" s="340">
        <v>46173</v>
      </c>
      <c r="H4" s="340">
        <v>46173</v>
      </c>
      <c r="I4" s="187"/>
      <c r="J4" s="230">
        <v>45657</v>
      </c>
      <c r="K4" s="230">
        <v>46022</v>
      </c>
      <c r="L4" s="340">
        <v>46173</v>
      </c>
      <c r="M4" s="180"/>
      <c r="N4" s="201">
        <v>45657</v>
      </c>
      <c r="O4" s="230">
        <v>46022</v>
      </c>
      <c r="P4" s="340">
        <v>46173</v>
      </c>
      <c r="Q4" s="230">
        <v>46022</v>
      </c>
      <c r="R4" s="230">
        <v>46142</v>
      </c>
    </row>
    <row r="5" spans="1:20" s="191" customFormat="1" ht="14.1" customHeight="1">
      <c r="A5" s="96" t="s">
        <v>86</v>
      </c>
      <c r="B5" s="182" t="s">
        <v>87</v>
      </c>
      <c r="C5" s="183" t="e">
        <f t="array" ref="C5">INDEX(#REF!,MATCH(1,(#REF!=$A5)*(#REF!=$C4),0),1)/1000000</f>
        <v>#REF!</v>
      </c>
      <c r="D5" s="199">
        <v>17486.668232</v>
      </c>
      <c r="E5" s="200"/>
      <c r="F5" s="199">
        <v>18661.302470999999</v>
      </c>
      <c r="G5" s="199">
        <v>19400.387229</v>
      </c>
      <c r="H5" s="155">
        <v>29.239462289877842</v>
      </c>
      <c r="I5" s="178"/>
      <c r="J5" s="199">
        <v>306.17424499999998</v>
      </c>
      <c r="K5" s="199">
        <v>774.51665100000002</v>
      </c>
      <c r="L5" s="199">
        <v>759.69589199999996</v>
      </c>
      <c r="M5" s="199"/>
      <c r="N5" s="155">
        <v>1.7509009774641444</v>
      </c>
      <c r="O5" s="155">
        <v>4.1503890320818329</v>
      </c>
      <c r="P5" s="155">
        <v>3.9158800442106365</v>
      </c>
      <c r="Q5" s="146">
        <v>2.3356627175397593</v>
      </c>
      <c r="R5" s="146">
        <v>2.492416851390773</v>
      </c>
      <c r="S5" s="195"/>
      <c r="T5" s="195"/>
    </row>
    <row r="6" spans="1:20" s="191" customFormat="1" ht="14.1" customHeight="1">
      <c r="A6" s="96" t="s">
        <v>259</v>
      </c>
      <c r="B6" s="182" t="s">
        <v>260</v>
      </c>
      <c r="C6" s="183" t="e">
        <f>VLOOKUP(C4,#REF!,13,FALSE)/1000000</f>
        <v>#REF!</v>
      </c>
      <c r="D6" s="199">
        <v>8979.2899500000003</v>
      </c>
      <c r="E6" s="200"/>
      <c r="F6" s="199">
        <v>9445.5657570000003</v>
      </c>
      <c r="G6" s="199">
        <v>9681.7641409999997</v>
      </c>
      <c r="H6" s="155">
        <v>14.591955003717366</v>
      </c>
      <c r="I6" s="178"/>
      <c r="J6" s="199">
        <v>75.679339999999996</v>
      </c>
      <c r="K6" s="199">
        <v>531.81327099999999</v>
      </c>
      <c r="L6" s="199">
        <v>496.73598099999998</v>
      </c>
      <c r="M6" s="199"/>
      <c r="N6" s="155">
        <v>0.84282098497108893</v>
      </c>
      <c r="O6" s="155">
        <v>5.630295576587133</v>
      </c>
      <c r="P6" s="155">
        <v>5.1306350140925208</v>
      </c>
      <c r="Q6" s="146">
        <v>10.052353231132109</v>
      </c>
      <c r="R6" s="146">
        <v>9.6816630493167306</v>
      </c>
      <c r="S6" s="195"/>
      <c r="T6" s="195"/>
    </row>
    <row r="7" spans="1:20" s="191" customFormat="1" ht="14.1" customHeight="1">
      <c r="A7" s="96"/>
      <c r="B7" s="182" t="s">
        <v>261</v>
      </c>
      <c r="C7" s="183" t="e">
        <f>VLOOKUP(C4,#REF!,11,FALSE)/1000000</f>
        <v>#REF!</v>
      </c>
      <c r="D7" s="199">
        <v>8476.2457919999997</v>
      </c>
      <c r="E7" s="200"/>
      <c r="F7" s="199">
        <v>9186.0626969999994</v>
      </c>
      <c r="G7" s="199">
        <v>9680.8948939999991</v>
      </c>
      <c r="H7" s="155">
        <v>14.590644910543601</v>
      </c>
      <c r="I7" s="178"/>
      <c r="J7" s="199">
        <v>230.45863399999999</v>
      </c>
      <c r="K7" s="199">
        <v>242.685372</v>
      </c>
      <c r="L7" s="199">
        <v>262.614733</v>
      </c>
      <c r="M7" s="199"/>
      <c r="N7" s="155">
        <v>2.718876253181687</v>
      </c>
      <c r="O7" s="155">
        <v>2.6418867365150538</v>
      </c>
      <c r="P7" s="155">
        <v>2.7127113337710411</v>
      </c>
      <c r="Q7" s="146">
        <v>1.1852392261754252</v>
      </c>
      <c r="R7" s="146">
        <v>1.1434199226985298</v>
      </c>
      <c r="S7" s="195"/>
      <c r="T7" s="195"/>
    </row>
    <row r="8" spans="1:20" s="191" customFormat="1" ht="14.1" customHeight="1">
      <c r="A8" s="96" t="s">
        <v>88</v>
      </c>
      <c r="B8" s="182" t="s">
        <v>206</v>
      </c>
      <c r="C8" s="183" t="e">
        <f t="array" ref="C8">INDEX(#REF!,MATCH(1,(#REF!=$A8)*(#REF!=$C4),0),1)/1000000</f>
        <v>#REF!</v>
      </c>
      <c r="D8" s="199">
        <v>2360.5705939999998</v>
      </c>
      <c r="E8" s="200"/>
      <c r="F8" s="199">
        <v>2510.0524660000001</v>
      </c>
      <c r="G8" s="199">
        <v>2490.6337149999999</v>
      </c>
      <c r="H8" s="155">
        <v>3.7537802585085123</v>
      </c>
      <c r="I8" s="178"/>
      <c r="J8" s="199">
        <v>1.3609929999999999</v>
      </c>
      <c r="K8" s="199">
        <v>1.0948960000000001</v>
      </c>
      <c r="L8" s="199">
        <v>0.97789700000000002</v>
      </c>
      <c r="M8" s="199"/>
      <c r="N8" s="155">
        <v>5.7655255193778794E-2</v>
      </c>
      <c r="O8" s="155">
        <v>4.3620442792768305E-2</v>
      </c>
      <c r="P8" s="155">
        <v>3.9262979301635283E-2</v>
      </c>
      <c r="Q8" s="146">
        <v>1.9360628945614922</v>
      </c>
      <c r="R8" s="146">
        <v>1.8522124576312411</v>
      </c>
      <c r="S8" s="196"/>
      <c r="T8" s="196"/>
    </row>
    <row r="9" spans="1:20" s="191" customFormat="1" ht="14.1" customHeight="1">
      <c r="A9" s="96"/>
      <c r="B9" s="182" t="s">
        <v>89</v>
      </c>
      <c r="C9" s="183" t="e">
        <f>(C10+C11)</f>
        <v>#REF!</v>
      </c>
      <c r="D9" s="199">
        <v>14958.925431</v>
      </c>
      <c r="E9" s="200">
        <v>0</v>
      </c>
      <c r="F9" s="199">
        <v>16109.968594000002</v>
      </c>
      <c r="G9" s="199">
        <v>16720.899178</v>
      </c>
      <c r="H9" s="155">
        <v>25.201048576862945</v>
      </c>
      <c r="I9" s="178"/>
      <c r="J9" s="199">
        <v>250.42603500000001</v>
      </c>
      <c r="K9" s="199">
        <v>245.890851</v>
      </c>
      <c r="L9" s="199">
        <v>257.38956400000001</v>
      </c>
      <c r="M9" s="199"/>
      <c r="N9" s="155">
        <v>1.6740910712813089</v>
      </c>
      <c r="O9" s="155">
        <v>1.5263273144528637</v>
      </c>
      <c r="P9" s="155">
        <v>1.5393284850293953</v>
      </c>
      <c r="Q9" s="146">
        <v>1.1410432492192919</v>
      </c>
      <c r="R9" s="146">
        <v>1.3866261501554578</v>
      </c>
      <c r="S9" s="196"/>
      <c r="T9" s="196"/>
    </row>
    <row r="10" spans="1:20" s="191" customFormat="1" ht="14.1" customHeight="1">
      <c r="A10" s="96" t="s">
        <v>262</v>
      </c>
      <c r="B10" s="182" t="s">
        <v>263</v>
      </c>
      <c r="C10" s="183" t="e">
        <f t="array" ref="C10">INDEX(#REF!,MATCH(1,(#REF!=$A10)*(#REF!=$C4),0),1)/1000000</f>
        <v>#REF!</v>
      </c>
      <c r="D10" s="199">
        <v>787.14004199999999</v>
      </c>
      <c r="E10" s="200"/>
      <c r="F10" s="199">
        <v>778.57748300000003</v>
      </c>
      <c r="G10" s="199">
        <v>793.687185</v>
      </c>
      <c r="H10" s="155">
        <v>1.1962125416278617</v>
      </c>
      <c r="I10" s="178"/>
      <c r="J10" s="199">
        <v>32.723925999999999</v>
      </c>
      <c r="K10" s="199">
        <v>28.742823999999999</v>
      </c>
      <c r="L10" s="199">
        <v>28.696109</v>
      </c>
      <c r="M10" s="199"/>
      <c r="N10" s="155">
        <v>4.157319441767136</v>
      </c>
      <c r="O10" s="155">
        <v>3.6917101544278799</v>
      </c>
      <c r="P10" s="155">
        <v>3.6155439501017019</v>
      </c>
      <c r="Q10" s="146">
        <v>1.3451296357242619</v>
      </c>
      <c r="R10" s="146">
        <v>2.0697477616800586</v>
      </c>
      <c r="S10" s="195"/>
      <c r="T10" s="195"/>
    </row>
    <row r="11" spans="1:20" s="191" customFormat="1" ht="14.1" customHeight="1">
      <c r="A11" s="96" t="s">
        <v>264</v>
      </c>
      <c r="B11" s="182" t="s">
        <v>265</v>
      </c>
      <c r="C11" s="183" t="e">
        <f t="array" ref="C11">INDEX(#REF!,MATCH(1,(#REF!=$A11)*(#REF!=$C4),0),1)/1000000</f>
        <v>#REF!</v>
      </c>
      <c r="D11" s="199">
        <v>14171.785389000001</v>
      </c>
      <c r="E11" s="200"/>
      <c r="F11" s="199">
        <v>15331.391111000001</v>
      </c>
      <c r="G11" s="199">
        <v>15927.211993000001</v>
      </c>
      <c r="H11" s="155">
        <v>24.004836035235083</v>
      </c>
      <c r="I11" s="178"/>
      <c r="J11" s="199">
        <v>217.70210900000001</v>
      </c>
      <c r="K11" s="199">
        <v>217.14802700000001</v>
      </c>
      <c r="L11" s="199">
        <v>228.693455</v>
      </c>
      <c r="M11" s="199"/>
      <c r="N11" s="155">
        <v>1.5361657195922416</v>
      </c>
      <c r="O11" s="155">
        <v>1.4163621906703572</v>
      </c>
      <c r="P11" s="155">
        <v>1.4358662087282485</v>
      </c>
      <c r="Q11" s="146">
        <v>1.8278374075762394</v>
      </c>
      <c r="R11" s="146">
        <v>1.6404623007979464</v>
      </c>
      <c r="S11" s="196"/>
      <c r="T11" s="196"/>
    </row>
    <row r="12" spans="1:20" s="191" customFormat="1" ht="14.1" customHeight="1">
      <c r="A12" s="96" t="s">
        <v>266</v>
      </c>
      <c r="B12" s="182" t="s">
        <v>267</v>
      </c>
      <c r="C12" s="183" t="e">
        <f t="array" ref="C12">INDEX(#REF!,MATCH(1,(#REF!=$A12)*(#REF!=$C4),0),1)/1000000</f>
        <v>#REF!</v>
      </c>
      <c r="D12" s="199">
        <v>3282.8949069999999</v>
      </c>
      <c r="E12" s="199"/>
      <c r="F12" s="199">
        <v>3598.9439299999999</v>
      </c>
      <c r="G12" s="199">
        <v>3754.0258600000002</v>
      </c>
      <c r="H12" s="155">
        <v>5.6579127144749348</v>
      </c>
      <c r="I12" s="178"/>
      <c r="J12" s="199">
        <v>102.040915</v>
      </c>
      <c r="K12" s="199">
        <v>109.702887</v>
      </c>
      <c r="L12" s="199">
        <v>114.752498</v>
      </c>
      <c r="M12" s="199"/>
      <c r="N12" s="155">
        <v>3.1082601755670516</v>
      </c>
      <c r="O12" s="155">
        <v>3.0481966136104823</v>
      </c>
      <c r="P12" s="155">
        <v>3.0567849631169026</v>
      </c>
      <c r="Q12" s="146">
        <v>0.38317032140103047</v>
      </c>
      <c r="R12" s="146">
        <v>0.32936960817878569</v>
      </c>
      <c r="S12" s="196"/>
      <c r="T12" s="196"/>
    </row>
    <row r="13" spans="1:20" s="191" customFormat="1" ht="14.1" customHeight="1">
      <c r="A13" s="96" t="s">
        <v>268</v>
      </c>
      <c r="B13" s="182" t="s">
        <v>269</v>
      </c>
      <c r="C13" s="183" t="e">
        <f t="array" ref="C13">INDEX(#REF!,MATCH(1,(#REF!=$A13)*(#REF!=$C4),0),1)/1000000</f>
        <v>#REF!</v>
      </c>
      <c r="D13" s="199">
        <v>8434.0149340000007</v>
      </c>
      <c r="E13" s="200"/>
      <c r="F13" s="199">
        <v>9200.1840329999995</v>
      </c>
      <c r="G13" s="199">
        <v>9614.3235960000002</v>
      </c>
      <c r="H13" s="155">
        <v>14.490311399955241</v>
      </c>
      <c r="I13" s="178"/>
      <c r="J13" s="199">
        <v>82.076657999999995</v>
      </c>
      <c r="K13" s="199">
        <v>75.647219000000007</v>
      </c>
      <c r="L13" s="199">
        <v>77.524997999999997</v>
      </c>
      <c r="M13" s="199"/>
      <c r="N13" s="155">
        <v>0.97316235081734082</v>
      </c>
      <c r="O13" s="155">
        <v>0.82223593276680285</v>
      </c>
      <c r="P13" s="155">
        <v>0.80634895659486594</v>
      </c>
      <c r="Q13" s="146">
        <v>0.83775276448098024</v>
      </c>
      <c r="R13" s="146">
        <v>0.88120461367377401</v>
      </c>
      <c r="S13" s="196"/>
      <c r="T13" s="196"/>
    </row>
    <row r="14" spans="1:20" s="191" customFormat="1" ht="14.1" customHeight="1">
      <c r="A14" s="96" t="s">
        <v>270</v>
      </c>
      <c r="B14" s="182" t="s">
        <v>271</v>
      </c>
      <c r="C14" s="183" t="e">
        <f>C11-C12-C13</f>
        <v>#REF!</v>
      </c>
      <c r="D14" s="199">
        <v>2454.875548</v>
      </c>
      <c r="E14" s="200"/>
      <c r="F14" s="199">
        <v>2532.2631480000018</v>
      </c>
      <c r="G14" s="199">
        <v>2558.8625370000009</v>
      </c>
      <c r="H14" s="155">
        <v>3.8566119208049074</v>
      </c>
      <c r="I14" s="178"/>
      <c r="J14" s="199">
        <v>32.418478</v>
      </c>
      <c r="K14" s="199">
        <v>30.825638999999999</v>
      </c>
      <c r="L14" s="199">
        <v>35.228718999999998</v>
      </c>
      <c r="M14" s="199"/>
      <c r="N14" s="155">
        <v>1.3205752131268531</v>
      </c>
      <c r="O14" s="155">
        <v>1.2173157842756703</v>
      </c>
      <c r="P14" s="155">
        <v>1.3767335482312384</v>
      </c>
      <c r="Q14" s="146">
        <v>0.2814664758951908</v>
      </c>
      <c r="R14" s="146">
        <v>0.2405877238931057</v>
      </c>
      <c r="S14" s="196"/>
      <c r="T14" s="196"/>
    </row>
    <row r="15" spans="1:20" s="191" customFormat="1" ht="14.1" customHeight="1">
      <c r="A15" s="96" t="s">
        <v>272</v>
      </c>
      <c r="B15" s="184" t="s">
        <v>90</v>
      </c>
      <c r="C15" s="183" t="e">
        <f t="array" ref="C15">INDEX(#REF!,MATCH(1,(#REF!=$A15)*(#REF!=$C4),0),1)/1000000</f>
        <v>#REF!</v>
      </c>
      <c r="D15" s="199">
        <v>12810.534779</v>
      </c>
      <c r="E15" s="200"/>
      <c r="F15" s="199">
        <v>15333.116556999999</v>
      </c>
      <c r="G15" s="199">
        <v>15936.154918</v>
      </c>
      <c r="H15" s="155">
        <v>24.018314442403565</v>
      </c>
      <c r="I15" s="178"/>
      <c r="J15" s="199">
        <v>35.52769</v>
      </c>
      <c r="K15" s="199">
        <v>27.579045000000001</v>
      </c>
      <c r="L15" s="199">
        <v>30.926575</v>
      </c>
      <c r="M15" s="199"/>
      <c r="N15" s="155">
        <v>0.27733182582072752</v>
      </c>
      <c r="O15" s="155">
        <v>0.1798658798260383</v>
      </c>
      <c r="P15" s="155">
        <v>0.19406547664184798</v>
      </c>
      <c r="Q15" s="146">
        <v>5.1878511841543844</v>
      </c>
      <c r="R15" s="146">
        <v>4.4574914974982427</v>
      </c>
      <c r="S15" s="195"/>
      <c r="T15" s="195"/>
    </row>
    <row r="16" spans="1:20" s="191" customFormat="1" ht="14.1" customHeight="1">
      <c r="A16" s="96" t="s">
        <v>273</v>
      </c>
      <c r="B16" s="184" t="s">
        <v>91</v>
      </c>
      <c r="C16" s="183" t="e">
        <f t="array" ref="C16">INDEX(#REF!,MATCH(1,(#REF!=$A16)*(#REF!=$C4),0),1)/1000000</f>
        <v>#REF!</v>
      </c>
      <c r="D16" s="199">
        <v>4637.214446</v>
      </c>
      <c r="E16" s="200"/>
      <c r="F16" s="199">
        <v>4991.618125</v>
      </c>
      <c r="G16" s="199">
        <v>5516.239928</v>
      </c>
      <c r="H16" s="155">
        <v>8.3138489687243382</v>
      </c>
      <c r="I16" s="178"/>
      <c r="J16" s="199">
        <v>0.80125199999999996</v>
      </c>
      <c r="K16" s="199">
        <v>3.0158000000000001E-2</v>
      </c>
      <c r="L16" s="199">
        <v>1.3507E-2</v>
      </c>
      <c r="M16" s="199"/>
      <c r="N16" s="155">
        <v>1.7278735096910375E-2</v>
      </c>
      <c r="O16" s="155">
        <v>6.04172820211482E-4</v>
      </c>
      <c r="P16" s="155">
        <v>2.4485882007125052E-4</v>
      </c>
      <c r="Q16" s="146">
        <v>0.62304495137935123</v>
      </c>
      <c r="R16" s="146">
        <v>0.58160581416094836</v>
      </c>
      <c r="S16" s="196"/>
      <c r="T16" s="196"/>
    </row>
    <row r="17" spans="1:20" s="191" customFormat="1" ht="14.1" customHeight="1">
      <c r="A17" s="96" t="s">
        <v>274</v>
      </c>
      <c r="B17" s="184" t="s">
        <v>92</v>
      </c>
      <c r="C17" s="183" t="e">
        <f t="array" ref="C17">INDEX(#REF!,MATCH(1,(#REF!=$A17)*(#REF!=$C4),0),1)/1000000</f>
        <v>#REF!</v>
      </c>
      <c r="D17" s="199">
        <v>743.11773200000005</v>
      </c>
      <c r="E17" s="200"/>
      <c r="F17" s="199">
        <v>713.37861599999997</v>
      </c>
      <c r="G17" s="199">
        <v>688.95998599999996</v>
      </c>
      <c r="H17" s="155">
        <v>1.0383720330988537</v>
      </c>
      <c r="I17" s="178"/>
      <c r="J17" s="199">
        <v>0</v>
      </c>
      <c r="K17" s="199">
        <v>0</v>
      </c>
      <c r="L17" s="199">
        <v>0</v>
      </c>
      <c r="M17" s="199"/>
      <c r="N17" s="155">
        <v>0</v>
      </c>
      <c r="O17" s="155">
        <v>0</v>
      </c>
      <c r="P17" s="155">
        <v>0</v>
      </c>
      <c r="Q17" s="146">
        <v>1.3214772089217932</v>
      </c>
      <c r="R17" s="146">
        <v>1.0829528795729122</v>
      </c>
      <c r="S17" s="196"/>
      <c r="T17" s="196"/>
    </row>
    <row r="18" spans="1:20" s="191" customFormat="1" ht="14.1" customHeight="1">
      <c r="A18" s="96" t="s">
        <v>93</v>
      </c>
      <c r="B18" s="184" t="s">
        <v>94</v>
      </c>
      <c r="C18" s="183" t="e">
        <f t="array" ref="C18">INDEX(#REF!,MATCH(1,(#REF!=$A18)*(#REF!=$C4),0),1)/1000000</f>
        <v>#REF!</v>
      </c>
      <c r="D18" s="199">
        <v>7746.8056150000002</v>
      </c>
      <c r="E18" s="200"/>
      <c r="F18" s="199">
        <v>6748.1170590000002</v>
      </c>
      <c r="G18" s="199">
        <v>5593.7249320000001</v>
      </c>
      <c r="H18" s="155">
        <v>8.4306311662003939</v>
      </c>
      <c r="I18" s="178"/>
      <c r="J18" s="199">
        <v>0</v>
      </c>
      <c r="K18" s="199">
        <v>0</v>
      </c>
      <c r="L18" s="199">
        <v>0</v>
      </c>
      <c r="M18" s="199"/>
      <c r="N18" s="155">
        <v>0</v>
      </c>
      <c r="O18" s="155">
        <v>0</v>
      </c>
      <c r="P18" s="155">
        <v>0</v>
      </c>
      <c r="Q18" s="152">
        <v>4.1503890320818329</v>
      </c>
      <c r="R18" s="152">
        <v>3.9730226495683043</v>
      </c>
      <c r="S18" s="196"/>
      <c r="T18" s="196"/>
    </row>
    <row r="19" spans="1:20" s="191" customFormat="1" ht="14.1" customHeight="1">
      <c r="A19" s="96" t="s">
        <v>275</v>
      </c>
      <c r="B19" s="184" t="s">
        <v>95</v>
      </c>
      <c r="C19" s="183" t="e">
        <f t="array" ref="C19">INDEX(#REF!,MATCH(1,(#REF!=$A19)*(#REF!=$C4),0),1)/1000000</f>
        <v>#REF!</v>
      </c>
      <c r="D19" s="199">
        <v>0.122861</v>
      </c>
      <c r="E19" s="200"/>
      <c r="F19" s="199">
        <v>4.7337740000000004</v>
      </c>
      <c r="G19" s="199">
        <v>3.0137930000000002</v>
      </c>
      <c r="H19" s="155">
        <v>4.5422643235322729E-3</v>
      </c>
      <c r="I19" s="178"/>
      <c r="J19" s="199">
        <v>0</v>
      </c>
      <c r="K19" s="199">
        <v>0</v>
      </c>
      <c r="L19" s="199">
        <v>0</v>
      </c>
      <c r="M19" s="199"/>
      <c r="N19" s="155">
        <v>0</v>
      </c>
      <c r="O19" s="155">
        <v>0</v>
      </c>
      <c r="P19" s="155">
        <v>0</v>
      </c>
      <c r="Q19" s="194"/>
      <c r="R19" s="194"/>
      <c r="S19" s="196"/>
      <c r="T19" s="196"/>
    </row>
    <row r="20" spans="1:20" s="198" customFormat="1" ht="14.1" customHeight="1">
      <c r="A20" s="96"/>
      <c r="B20" s="185" t="s">
        <v>4</v>
      </c>
      <c r="C20" s="186" t="e">
        <f>C5+C8+C9+C15+C16+C17+C18+C19+#REF!</f>
        <v>#REF!</v>
      </c>
      <c r="D20" s="202">
        <v>60743.959689999996</v>
      </c>
      <c r="E20" s="203"/>
      <c r="F20" s="202">
        <v>65072.28766200001</v>
      </c>
      <c r="G20" s="202">
        <v>66350.013679000011</v>
      </c>
      <c r="H20" s="156">
        <v>100</v>
      </c>
      <c r="I20" s="204"/>
      <c r="J20" s="203">
        <v>594.29021499999999</v>
      </c>
      <c r="K20" s="203">
        <v>1049.1116010000001</v>
      </c>
      <c r="L20" s="203">
        <v>1049.0034349999999</v>
      </c>
      <c r="M20" s="202"/>
      <c r="N20" s="156">
        <v>0.9783527745522248</v>
      </c>
      <c r="O20" s="156">
        <v>1.6122248635998784</v>
      </c>
      <c r="P20" s="156">
        <v>1.5810146476759699</v>
      </c>
      <c r="Q20" s="197"/>
      <c r="R20" s="197"/>
      <c r="S20" s="195"/>
      <c r="T20" s="195"/>
    </row>
    <row r="21" spans="1:20" ht="13.5"/>
    <row r="22" spans="1:20" ht="12" customHeight="1">
      <c r="B22" s="391" t="s">
        <v>192</v>
      </c>
      <c r="C22" s="391"/>
      <c r="D22" s="391"/>
      <c r="E22" s="391"/>
      <c r="F22" s="391"/>
      <c r="G22" s="391"/>
      <c r="H22" s="391"/>
      <c r="I22" s="391"/>
      <c r="J22" s="142"/>
      <c r="K22" s="142"/>
      <c r="L22" s="142"/>
    </row>
  </sheetData>
  <mergeCells count="6">
    <mergeCell ref="N3:P3"/>
    <mergeCell ref="J2:P2"/>
    <mergeCell ref="B22:I22"/>
    <mergeCell ref="C2:H2"/>
    <mergeCell ref="J3:L3"/>
    <mergeCell ref="C3:G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D3A9A4EFF2D844C99160A8C99540D13" ma:contentTypeVersion="5" ma:contentTypeDescription="Ustvari nov dokument." ma:contentTypeScope="" ma:versionID="f1c666532120aec0875b24f4c902233b">
  <xsd:schema xmlns:xsd="http://www.w3.org/2001/XMLSchema" xmlns:xs="http://www.w3.org/2001/XMLSchema" xmlns:p="http://schemas.microsoft.com/office/2006/metadata/properties" xmlns:ns2="22c82ac9-d046-4691-a842-2a5dc02b7c98" targetNamespace="http://schemas.microsoft.com/office/2006/metadata/properties" ma:root="true" ma:fieldsID="362d8895d43af499122af7f24e2d1464" ns2:_="">
    <xsd:import namespace="22c82ac9-d046-4691-a842-2a5dc02b7c9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82ac9-d046-4691-a842-2a5dc02b7c98" elementFormDefault="qualified">
    <xsd:import namespace="http://schemas.microsoft.com/office/2006/documentManagement/types"/>
    <xsd:import namespace="http://schemas.microsoft.com/office/infopath/2007/PartnerControls"/>
    <xsd:element name="SharedWithUsers" ma:index="8" nillable="true" ma:displayName="V skupni rabi z"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V skupni rabi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Vrsta vsebine"/>
        <xsd:element ref="dc:title" minOccurs="0" maxOccurs="1" ma:index="3"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2c82ac9-d046-4691-a842-2a5dc02b7c98">
      <UserInfo>
        <DisplayName>Trtnik Samo</DisplayName>
        <AccountId>89</AccountId>
        <AccountType/>
      </UserInfo>
    </SharedWithUsers>
  </documentManagement>
</p:properties>
</file>

<file path=customXml/itemProps1.xml><?xml version="1.0" encoding="utf-8"?>
<ds:datastoreItem xmlns:ds="http://schemas.openxmlformats.org/officeDocument/2006/customXml" ds:itemID="{2F2BD0DE-F917-4329-A630-339443BD0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c82ac9-d046-4691-a842-2a5dc02b7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07CBD2-1BB9-4605-A93C-75144DA6CF52}">
  <ds:schemaRefs>
    <ds:schemaRef ds:uri="http://schemas.microsoft.com/sharepoint/v3/contenttype/forms"/>
  </ds:schemaRefs>
</ds:datastoreItem>
</file>

<file path=customXml/itemProps3.xml><?xml version="1.0" encoding="utf-8"?>
<ds:datastoreItem xmlns:ds="http://schemas.openxmlformats.org/officeDocument/2006/customXml" ds:itemID="{A7EFDD89-B983-4BCA-8D31-23248ABEC1FD}">
  <ds:schemaRefs>
    <ds:schemaRef ds:uri="http://schemas.openxmlformats.org/package/2006/metadata/core-properties"/>
    <ds:schemaRef ds:uri="22c82ac9-d046-4691-a842-2a5dc02b7c98"/>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15</vt:i4>
      </vt:variant>
      <vt:variant>
        <vt:lpstr>Imenovani obsegi</vt:lpstr>
      </vt:variant>
      <vt:variant>
        <vt:i4>3</vt:i4>
      </vt:variant>
    </vt:vector>
  </HeadingPairs>
  <TitlesOfParts>
    <vt:vector size="18" baseType="lpstr">
      <vt:lpstr>Kazalo</vt:lpstr>
      <vt:lpstr>1</vt:lpstr>
      <vt:lpstr>2</vt:lpstr>
      <vt:lpstr>3</vt:lpstr>
      <vt:lpstr>4</vt:lpstr>
      <vt:lpstr>5</vt:lpstr>
      <vt:lpstr>6</vt:lpstr>
      <vt:lpstr>7</vt:lpstr>
      <vt:lpstr>8</vt:lpstr>
      <vt:lpstr>9</vt:lpstr>
      <vt:lpstr>10</vt:lpstr>
      <vt:lpstr>11</vt:lpstr>
      <vt:lpstr>12</vt:lpstr>
      <vt:lpstr>13</vt:lpstr>
      <vt:lpstr>14</vt:lpstr>
      <vt:lpstr>'1'!Področje_tiskanja</vt:lpstr>
      <vt:lpstr>'3'!Področje_tiskanja</vt:lpstr>
      <vt:lpstr>Kazalo!Področje_tiskanja</vt:lpstr>
    </vt:vector>
  </TitlesOfParts>
  <Company>Banka Slovenije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Franc Remšak</dc:creator>
  <cp:lastModifiedBy>Slana Anja (zunanji)</cp:lastModifiedBy>
  <cp:lastPrinted>2025-07-08T08:37:57Z</cp:lastPrinted>
  <dcterms:created xsi:type="dcterms:W3CDTF">1999-05-03T11:29:51Z</dcterms:created>
  <dcterms:modified xsi:type="dcterms:W3CDTF">2026-07-20T05:03:42Z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{674DCF0A-C93A-40ED-802E-0E86F57CB38D}</vt:lpwstr>
  </property>
  <property fmtid="{D5CDD505-2E9C-101B-9397-08002B2CF9AE}" pid="3" name="ContentTypeId">
    <vt:lpwstr>0x0101003D3A9A4EFF2D844C99160A8C99540D13</vt:lpwstr>
  </property>
</Properties>
</file>